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theme/themeOverride2.xml" ContentType="application/vnd.openxmlformats-officedocument.themeOverride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theme/themeOverride3.xml" ContentType="application/vnd.openxmlformats-officedocument.themeOverride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cmi-my.sharepoint.com/personal/timmermanm1_michigan_org/Documents/Desktop/CDBG-DR/Projections/"/>
    </mc:Choice>
  </mc:AlternateContent>
  <xr:revisionPtr revIDLastSave="1" documentId="8_{0D6CCA70-F047-4423-B6F5-0D77D060F2AF}" xr6:coauthVersionLast="47" xr6:coauthVersionMax="47" xr10:uidLastSave="{DEE290C4-049B-4253-8414-A4DAC7E67370}"/>
  <bookViews>
    <workbookView xWindow="-120" yWindow="-120" windowWidth="29040" windowHeight="15720" xr2:uid="{00000000-000D-0000-FFFF-FFFF00000000}"/>
  </bookViews>
  <sheets>
    <sheet name="Financial Proj" sheetId="5" r:id="rId1"/>
    <sheet name="Allocations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2" i="5" l="1"/>
  <c r="B89" i="5"/>
  <c r="C91" i="5" l="1"/>
  <c r="H32" i="5"/>
  <c r="AA32" i="5"/>
  <c r="I60" i="5"/>
  <c r="K60" i="5"/>
  <c r="R60" i="5"/>
  <c r="B60" i="5"/>
  <c r="M60" i="5" s="1"/>
  <c r="S60" i="5" l="1"/>
  <c r="L60" i="5"/>
  <c r="J60" i="5"/>
  <c r="C90" i="5"/>
  <c r="G60" i="5"/>
  <c r="F60" i="5"/>
  <c r="H60" i="5"/>
  <c r="X60" i="5"/>
  <c r="W60" i="5"/>
  <c r="V60" i="5"/>
  <c r="E60" i="5"/>
  <c r="U60" i="5"/>
  <c r="T60" i="5"/>
  <c r="C60" i="5"/>
  <c r="P60" i="5"/>
  <c r="D60" i="5"/>
  <c r="Q60" i="5"/>
  <c r="AA60" i="5"/>
  <c r="AA89" i="5" s="1"/>
  <c r="O60" i="5"/>
  <c r="N60" i="5"/>
  <c r="Z60" i="5"/>
  <c r="Y60" i="5"/>
  <c r="AA59" i="5" l="1"/>
  <c r="B34" i="5" l="1"/>
  <c r="F91" i="5"/>
  <c r="D91" i="5"/>
  <c r="E61" i="5"/>
  <c r="E91" i="5" l="1"/>
  <c r="E90" i="5" s="1"/>
  <c r="B61" i="5"/>
  <c r="F61" i="5"/>
  <c r="D61" i="5" l="1"/>
  <c r="C61" i="5"/>
  <c r="W59" i="5"/>
  <c r="V59" i="5"/>
  <c r="U59" i="5"/>
  <c r="P59" i="5"/>
  <c r="O59" i="5"/>
  <c r="N59" i="5"/>
  <c r="M59" i="5"/>
  <c r="L59" i="5"/>
  <c r="K59" i="5"/>
  <c r="J59" i="5"/>
  <c r="I59" i="5"/>
  <c r="H59" i="5"/>
  <c r="G59" i="5"/>
  <c r="F59" i="5"/>
  <c r="E59" i="5"/>
  <c r="D59" i="5"/>
  <c r="C59" i="5"/>
  <c r="Y59" i="5" l="1"/>
  <c r="Q59" i="5"/>
  <c r="X59" i="5"/>
  <c r="Z59" i="5"/>
  <c r="R59" i="5"/>
  <c r="S59" i="5"/>
  <c r="T59" i="5"/>
  <c r="G32" i="5"/>
  <c r="C34" i="5"/>
  <c r="B5" i="5"/>
  <c r="B9" i="5" s="1"/>
  <c r="B7" i="5"/>
  <c r="D32" i="5"/>
  <c r="E32" i="5"/>
  <c r="F32" i="5"/>
  <c r="I32" i="5"/>
  <c r="J32" i="5"/>
  <c r="D89" i="5"/>
  <c r="D6" i="5"/>
  <c r="F4" i="5"/>
  <c r="E4" i="5"/>
  <c r="E34" i="5"/>
  <c r="F34" i="5"/>
  <c r="D34" i="5"/>
  <c r="E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U6" i="5"/>
  <c r="V6" i="5"/>
  <c r="W6" i="5"/>
  <c r="X6" i="5"/>
  <c r="Y6" i="5"/>
  <c r="Z6" i="5"/>
  <c r="D4" i="5"/>
  <c r="C89" i="5"/>
  <c r="C6" i="5"/>
  <c r="E89" i="5"/>
  <c r="F89" i="5"/>
  <c r="G89" i="5"/>
  <c r="H89" i="5"/>
  <c r="I89" i="5"/>
  <c r="J89" i="5"/>
  <c r="K89" i="5"/>
  <c r="L89" i="5"/>
  <c r="M89" i="5"/>
  <c r="N89" i="5"/>
  <c r="O89" i="5"/>
  <c r="P89" i="5"/>
  <c r="Q89" i="5"/>
  <c r="R89" i="5"/>
  <c r="S89" i="5"/>
  <c r="U89" i="5"/>
  <c r="V89" i="5"/>
  <c r="W89" i="5"/>
  <c r="X89" i="5"/>
  <c r="Y89" i="5"/>
  <c r="Z89" i="5"/>
  <c r="C4" i="5"/>
  <c r="S32" i="5"/>
  <c r="R32" i="5"/>
  <c r="Q32" i="5"/>
  <c r="P32" i="5"/>
  <c r="O32" i="5"/>
  <c r="N32" i="5"/>
  <c r="M32" i="5"/>
  <c r="L32" i="5"/>
  <c r="K32" i="5"/>
  <c r="G4" i="5"/>
  <c r="H4" i="5"/>
  <c r="I4" i="5"/>
  <c r="J4" i="5"/>
  <c r="K4" i="5"/>
  <c r="L4" i="5"/>
  <c r="M4" i="5"/>
  <c r="N4" i="5"/>
  <c r="O4" i="5"/>
  <c r="P4" i="5"/>
  <c r="Q4" i="5"/>
  <c r="R4" i="5"/>
  <c r="S4" i="5"/>
  <c r="T4" i="5"/>
  <c r="U4" i="5"/>
  <c r="V4" i="5"/>
  <c r="W4" i="5"/>
  <c r="X4" i="5"/>
  <c r="Y4" i="5"/>
  <c r="Z4" i="5"/>
  <c r="B6" i="5" l="1"/>
  <c r="I88" i="5"/>
  <c r="M88" i="5"/>
  <c r="G88" i="5"/>
  <c r="O88" i="5"/>
  <c r="C88" i="5"/>
  <c r="R88" i="5"/>
  <c r="K88" i="5"/>
  <c r="F88" i="5"/>
  <c r="N88" i="5"/>
  <c r="P88" i="5"/>
  <c r="L88" i="5"/>
  <c r="E88" i="5"/>
  <c r="S88" i="5"/>
  <c r="J88" i="5"/>
  <c r="D88" i="5"/>
  <c r="H88" i="5"/>
  <c r="F90" i="5"/>
  <c r="Q88" i="5"/>
  <c r="D90" i="5"/>
  <c r="T89" i="5"/>
  <c r="W88" i="5" s="1"/>
  <c r="Z32" i="5"/>
  <c r="X32" i="5"/>
  <c r="Y32" i="5"/>
  <c r="V32" i="5"/>
  <c r="W32" i="5"/>
  <c r="U32" i="5"/>
  <c r="T32" i="5"/>
  <c r="AA88" i="5" l="1"/>
  <c r="V88" i="5"/>
  <c r="U88" i="5"/>
  <c r="T88" i="5"/>
  <c r="Y88" i="5"/>
  <c r="Z88" i="5"/>
  <c r="X88" i="5"/>
</calcChain>
</file>

<file path=xl/sharedStrings.xml><?xml version="1.0" encoding="utf-8"?>
<sst xmlns="http://schemas.openxmlformats.org/spreadsheetml/2006/main" count="140" uniqueCount="54">
  <si>
    <t>Housing</t>
  </si>
  <si>
    <t>Planning &amp; Admin</t>
  </si>
  <si>
    <t>Projected Expenditures</t>
  </si>
  <si>
    <t>Actual Expenditure</t>
  </si>
  <si>
    <t>Total Expenditures</t>
  </si>
  <si>
    <t>Actual Quarterly Expend (from QPRs)</t>
  </si>
  <si>
    <t>Quarterly Projection</t>
  </si>
  <si>
    <t>1/2023</t>
  </si>
  <si>
    <t>4/2023</t>
  </si>
  <si>
    <t>1/2024</t>
  </si>
  <si>
    <t>4/2024</t>
  </si>
  <si>
    <t>1/2025</t>
  </si>
  <si>
    <t>4/2025</t>
  </si>
  <si>
    <t>1/2026</t>
  </si>
  <si>
    <t>4/2026</t>
  </si>
  <si>
    <t>1/2027</t>
  </si>
  <si>
    <t>4/2027</t>
  </si>
  <si>
    <t>1/2028</t>
  </si>
  <si>
    <t>4/2028</t>
  </si>
  <si>
    <t>1/2029</t>
  </si>
  <si>
    <t>4/2029</t>
  </si>
  <si>
    <t>7/2023</t>
  </si>
  <si>
    <t>10/2023</t>
  </si>
  <si>
    <t>7/2024</t>
  </si>
  <si>
    <t>10/2024</t>
  </si>
  <si>
    <t>7/2025</t>
  </si>
  <si>
    <t>10/2025</t>
  </si>
  <si>
    <t>7/2026</t>
  </si>
  <si>
    <t>10/2026</t>
  </si>
  <si>
    <t>7/2027</t>
  </si>
  <si>
    <t>10/2027</t>
  </si>
  <si>
    <t>7/2028</t>
  </si>
  <si>
    <t>10/2028</t>
  </si>
  <si>
    <t>7/2029</t>
  </si>
  <si>
    <t>Program Allocation</t>
  </si>
  <si>
    <t>Infrastructure and Public Facilities </t>
  </si>
  <si>
    <t>2023 | Oakland, Macomb, Monroe</t>
  </si>
  <si>
    <t>Program Name</t>
  </si>
  <si>
    <t>$ Amount</t>
  </si>
  <si>
    <t>2021 | Wayne County</t>
  </si>
  <si>
    <t>2020 | Midland, Saginaw, Gladwin</t>
  </si>
  <si>
    <t>Infrastructure</t>
  </si>
  <si>
    <t>Planning</t>
  </si>
  <si>
    <t>Admin</t>
  </si>
  <si>
    <t>Quarter Beginning</t>
  </si>
  <si>
    <r>
      <t>Quarterly Projection</t>
    </r>
    <r>
      <rPr>
        <vertAlign val="superscript"/>
        <sz val="11"/>
        <color theme="1"/>
        <rFont val="Calibri"/>
        <family val="2"/>
        <scheme val="minor"/>
      </rPr>
      <t>1</t>
    </r>
  </si>
  <si>
    <t>10/2029</t>
  </si>
  <si>
    <t>1/2030</t>
  </si>
  <si>
    <t>4/2030</t>
  </si>
  <si>
    <t>7/2030</t>
  </si>
  <si>
    <t>10/2030</t>
  </si>
  <si>
    <t>1/2031</t>
  </si>
  <si>
    <t>4/2031</t>
  </si>
  <si>
    <t>7/2031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</si>
</sst>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  <numFmt numFmtId="165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4D79B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164" fontId="0" fillId="0" borderId="0" xfId="0" applyNumberFormat="1"/>
    <xf numFmtId="0" fontId="2" fillId="2" borderId="1" xfId="0" applyFont="1" applyFill="1" applyBorder="1"/>
    <xf numFmtId="164" fontId="0" fillId="3" borderId="0" xfId="0" applyNumberFormat="1" applyFill="1"/>
    <xf numFmtId="49" fontId="2" fillId="2" borderId="1" xfId="0" applyNumberFormat="1" applyFont="1" applyFill="1" applyBorder="1" applyAlignment="1">
      <alignment horizontal="right"/>
    </xf>
    <xf numFmtId="164" fontId="3" fillId="3" borderId="0" xfId="0" applyNumberFormat="1" applyFont="1" applyFill="1"/>
    <xf numFmtId="164" fontId="3" fillId="4" borderId="0" xfId="0" applyNumberFormat="1" applyFont="1" applyFill="1"/>
    <xf numFmtId="0" fontId="0" fillId="5" borderId="0" xfId="0" applyFill="1"/>
    <xf numFmtId="0" fontId="0" fillId="0" borderId="0" xfId="0" applyAlignment="1">
      <alignment horizontal="left" wrapText="1"/>
    </xf>
    <xf numFmtId="164" fontId="0" fillId="5" borderId="0" xfId="0" applyNumberFormat="1" applyFill="1"/>
    <xf numFmtId="165" fontId="0" fillId="5" borderId="0" xfId="0" applyNumberFormat="1" applyFill="1"/>
    <xf numFmtId="164" fontId="3" fillId="5" borderId="0" xfId="0" applyNumberFormat="1" applyFont="1" applyFill="1"/>
    <xf numFmtId="165" fontId="0" fillId="0" borderId="0" xfId="1" applyNumberFormat="1" applyFont="1"/>
    <xf numFmtId="165" fontId="0" fillId="0" borderId="0" xfId="1" applyNumberFormat="1" applyFont="1" applyAlignment="1">
      <alignment horizontal="left" wrapText="1"/>
    </xf>
    <xf numFmtId="165" fontId="0" fillId="0" borderId="0" xfId="1" applyNumberFormat="1" applyFont="1" applyAlignment="1">
      <alignment horizontal="right" vertical="center"/>
    </xf>
    <xf numFmtId="165" fontId="0" fillId="0" borderId="0" xfId="0" applyNumberFormat="1"/>
    <xf numFmtId="49" fontId="0" fillId="0" borderId="0" xfId="0" applyNumberFormat="1"/>
    <xf numFmtId="0" fontId="5" fillId="0" borderId="0" xfId="0" applyFont="1"/>
    <xf numFmtId="44" fontId="3" fillId="3" borderId="0" xfId="0" applyNumberFormat="1" applyFont="1" applyFill="1"/>
    <xf numFmtId="44" fontId="0" fillId="5" borderId="0" xfId="0" applyNumberFormat="1" applyFill="1"/>
    <xf numFmtId="44" fontId="0" fillId="0" borderId="0" xfId="0" applyNumberFormat="1"/>
    <xf numFmtId="8" fontId="3" fillId="6" borderId="0" xfId="0" applyNumberFormat="1" applyFont="1" applyFill="1"/>
    <xf numFmtId="0" fontId="0" fillId="0" borderId="0" xfId="0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.xml"/><Relationship Id="rId1" Type="http://schemas.openxmlformats.org/officeDocument/2006/relationships/themeOverride" Target="../theme/themeOverride2.xml"/></Relationships>
</file>

<file path=xl/charts/_rels/chart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.xml"/><Relationship Id="rId1" Type="http://schemas.openxmlformats.org/officeDocument/2006/relationships/themeOverride" Target="../theme/themeOverrid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0" baseline="0"/>
              <a:t>[Grantee] Disaster Recovery Program </a:t>
            </a:r>
          </a:p>
          <a:p>
            <a:pPr>
              <a:defRPr/>
            </a:pPr>
            <a:r>
              <a:rPr lang="en-US" sz="1200" b="0" i="0" baseline="0"/>
              <a:t>Housing Assistance Expenditures</a:t>
            </a:r>
            <a:endParaRPr lang="en-US" sz="1200" b="1" i="0" baseline="0"/>
          </a:p>
          <a:p>
            <a:pPr>
              <a:defRPr/>
            </a:pPr>
            <a:endParaRPr 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20752431391067"/>
          <c:y val="0.19471374671916025"/>
          <c:w val="0.64951937724279984"/>
          <c:h val="0.60022856517935252"/>
        </c:manualLayout>
      </c:layout>
      <c:lineChart>
        <c:grouping val="standard"/>
        <c:varyColors val="0"/>
        <c:ser>
          <c:idx val="0"/>
          <c:order val="0"/>
          <c:tx>
            <c:strRef>
              <c:f>'Financial Proj'!$A$4</c:f>
              <c:strCache>
                <c:ptCount val="1"/>
                <c:pt idx="0">
                  <c:v>Projected Expenditures</c:v>
                </c:pt>
              </c:strCache>
            </c:strRef>
          </c:tx>
          <c:marker>
            <c:symbol val="diamond"/>
            <c:size val="4"/>
          </c:marker>
          <c:val>
            <c:numRef>
              <c:f>'Financial Proj'!$C$4:$AA$4</c:f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'Financial Proj'!$C$3:$AA$3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4FF0-4A1A-AAD4-6CAA87FEDB43}"/>
            </c:ext>
          </c:extLst>
        </c:ser>
        <c:ser>
          <c:idx val="2"/>
          <c:order val="1"/>
          <c:tx>
            <c:strRef>
              <c:f>'Financial Proj'!$A$6</c:f>
              <c:strCache>
                <c:ptCount val="1"/>
                <c:pt idx="0">
                  <c:v>Actual Expenditure</c:v>
                </c:pt>
              </c:strCache>
            </c:strRef>
          </c:tx>
          <c:marker>
            <c:symbol val="triangle"/>
            <c:size val="3"/>
          </c:marker>
          <c:val>
            <c:numRef>
              <c:f>'Financial Proj'!$C$6:$AA$6</c:f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'Financial Proj'!$C$3:$AA$3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4FF0-4A1A-AAD4-6CAA87FED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934480"/>
        <c:axId val="1"/>
      </c:lineChart>
      <c:catAx>
        <c:axId val="439934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&quot;$&quot;#,##0" sourceLinked="1"/>
        <c:majorTickMark val="none"/>
        <c:minorTickMark val="none"/>
        <c:tickLblPos val="nextTo"/>
        <c:crossAx val="439934480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2.3001297106776909E-3"/>
                <c:y val="0.44471374671916009"/>
              </c:manualLayout>
            </c:layout>
          </c:dispUnitsLbl>
        </c:dispUnits>
      </c:valAx>
    </c:plotArea>
    <c:legend>
      <c:legendPos val="r"/>
      <c:layout>
        <c:manualLayout>
          <c:xMode val="edge"/>
          <c:yMode val="edge"/>
          <c:x val="0.77872690156154722"/>
          <c:y val="0.35209919072615925"/>
          <c:w val="0.20738425373595981"/>
          <c:h val="0.29224245406824145"/>
        </c:manualLayout>
      </c:layout>
      <c:overlay val="0"/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 sz="1800" b="1" i="0" baseline="0"/>
              <a:t>State of Michigan Disaster Recovery Program </a:t>
            </a:r>
            <a:endParaRPr lang="en-US"/>
          </a:p>
          <a:p>
            <a:pPr>
              <a:defRPr/>
            </a:pPr>
            <a:r>
              <a:rPr lang="en-US" sz="1200" b="0" i="0" baseline="0"/>
              <a:t>Infrastructure and Public Facilities Expenditures</a:t>
            </a:r>
            <a:endParaRPr lang="en-US" sz="1200" b="1" i="0" baseline="0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20752431391067"/>
          <c:y val="0.19471374671916028"/>
          <c:w val="0.64951937724279984"/>
          <c:h val="0.60022856517935252"/>
        </c:manualLayout>
      </c:layout>
      <c:lineChart>
        <c:grouping val="standard"/>
        <c:varyColors val="0"/>
        <c:ser>
          <c:idx val="0"/>
          <c:order val="0"/>
          <c:tx>
            <c:strRef>
              <c:f>'Financial Proj'!$A$32</c:f>
              <c:strCache>
                <c:ptCount val="1"/>
                <c:pt idx="0">
                  <c:v>Projected Expenditures</c:v>
                </c:pt>
              </c:strCache>
            </c:strRef>
          </c:tx>
          <c:marker>
            <c:symbol val="diamond"/>
            <c:size val="4"/>
          </c:marker>
          <c:cat>
            <c:strRef>
              <c:f>'Financial Proj'!$C$31:$AA$31</c:f>
              <c:strCache>
                <c:ptCount val="25"/>
                <c:pt idx="0">
                  <c:v>7/2025</c:v>
                </c:pt>
                <c:pt idx="1">
                  <c:v>10/2025</c:v>
                </c:pt>
                <c:pt idx="2">
                  <c:v>1/2026</c:v>
                </c:pt>
                <c:pt idx="3">
                  <c:v>4/2026</c:v>
                </c:pt>
                <c:pt idx="4">
                  <c:v>7/2026</c:v>
                </c:pt>
                <c:pt idx="5">
                  <c:v>10/2026</c:v>
                </c:pt>
                <c:pt idx="6">
                  <c:v>1/2027</c:v>
                </c:pt>
                <c:pt idx="7">
                  <c:v>4/2027</c:v>
                </c:pt>
                <c:pt idx="8">
                  <c:v>7/2027</c:v>
                </c:pt>
                <c:pt idx="9">
                  <c:v>10/2027</c:v>
                </c:pt>
                <c:pt idx="10">
                  <c:v>1/2028</c:v>
                </c:pt>
                <c:pt idx="11">
                  <c:v>4/2028</c:v>
                </c:pt>
                <c:pt idx="12">
                  <c:v>7/2028</c:v>
                </c:pt>
                <c:pt idx="13">
                  <c:v>10/2028</c:v>
                </c:pt>
                <c:pt idx="14">
                  <c:v>1/2029</c:v>
                </c:pt>
                <c:pt idx="15">
                  <c:v>4/2029</c:v>
                </c:pt>
                <c:pt idx="16">
                  <c:v>7/2029</c:v>
                </c:pt>
                <c:pt idx="17">
                  <c:v>10/2029</c:v>
                </c:pt>
                <c:pt idx="18">
                  <c:v>1/2030</c:v>
                </c:pt>
                <c:pt idx="19">
                  <c:v>4/2030</c:v>
                </c:pt>
                <c:pt idx="20">
                  <c:v>7/2030</c:v>
                </c:pt>
                <c:pt idx="21">
                  <c:v>10/2030</c:v>
                </c:pt>
                <c:pt idx="22">
                  <c:v>1/2031</c:v>
                </c:pt>
                <c:pt idx="23">
                  <c:v>4/2031</c:v>
                </c:pt>
                <c:pt idx="24">
                  <c:v>7/2031</c:v>
                </c:pt>
              </c:strCache>
            </c:strRef>
          </c:cat>
          <c:val>
            <c:numRef>
              <c:f>'Financial Proj'!$C$32:$AA$32</c:f>
              <c:numCache>
                <c:formatCode>_("$"* #,##0.00_);_("$"* \(#,##0.00\);_("$"* "-"??_);_(@_)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51567.77</c:v>
                </c:pt>
                <c:pt idx="7">
                  <c:v>184168.33</c:v>
                </c:pt>
                <c:pt idx="8">
                  <c:v>489279.01</c:v>
                </c:pt>
                <c:pt idx="9">
                  <c:v>1117503.03</c:v>
                </c:pt>
                <c:pt idx="10">
                  <c:v>2274991.62</c:v>
                </c:pt>
                <c:pt idx="11">
                  <c:v>4183367.6900000004</c:v>
                </c:pt>
                <c:pt idx="12">
                  <c:v>6998872.4100000001</c:v>
                </c:pt>
                <c:pt idx="13">
                  <c:v>10715881.439999999</c:v>
                </c:pt>
                <c:pt idx="14">
                  <c:v>15107008.76</c:v>
                </c:pt>
                <c:pt idx="15">
                  <c:v>19748991.280000001</c:v>
                </c:pt>
                <c:pt idx="16">
                  <c:v>24140118.600000001</c:v>
                </c:pt>
                <c:pt idx="17">
                  <c:v>27857127.630000003</c:v>
                </c:pt>
                <c:pt idx="18">
                  <c:v>30672632.350000001</c:v>
                </c:pt>
                <c:pt idx="19">
                  <c:v>32581008.420000002</c:v>
                </c:pt>
                <c:pt idx="20">
                  <c:v>33738497.010000005</c:v>
                </c:pt>
                <c:pt idx="21">
                  <c:v>34366721.030000009</c:v>
                </c:pt>
                <c:pt idx="22">
                  <c:v>34671831.710000008</c:v>
                </c:pt>
                <c:pt idx="23">
                  <c:v>34804432.270000011</c:v>
                </c:pt>
                <c:pt idx="24">
                  <c:v>34856000.040000014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54-4019-8666-D288A06AE5EF}"/>
            </c:ext>
          </c:extLst>
        </c:ser>
        <c:ser>
          <c:idx val="2"/>
          <c:order val="1"/>
          <c:tx>
            <c:strRef>
              <c:f>'Financial Proj'!$A$34</c:f>
              <c:strCache>
                <c:ptCount val="1"/>
                <c:pt idx="0">
                  <c:v>Actual Expenditure</c:v>
                </c:pt>
              </c:strCache>
            </c:strRef>
          </c:tx>
          <c:marker>
            <c:symbol val="triangle"/>
            <c:size val="3"/>
          </c:marker>
          <c:cat>
            <c:strRef>
              <c:f>'Financial Proj'!$C$31:$AA$31</c:f>
              <c:strCache>
                <c:ptCount val="25"/>
                <c:pt idx="0">
                  <c:v>7/2025</c:v>
                </c:pt>
                <c:pt idx="1">
                  <c:v>10/2025</c:v>
                </c:pt>
                <c:pt idx="2">
                  <c:v>1/2026</c:v>
                </c:pt>
                <c:pt idx="3">
                  <c:v>4/2026</c:v>
                </c:pt>
                <c:pt idx="4">
                  <c:v>7/2026</c:v>
                </c:pt>
                <c:pt idx="5">
                  <c:v>10/2026</c:v>
                </c:pt>
                <c:pt idx="6">
                  <c:v>1/2027</c:v>
                </c:pt>
                <c:pt idx="7">
                  <c:v>4/2027</c:v>
                </c:pt>
                <c:pt idx="8">
                  <c:v>7/2027</c:v>
                </c:pt>
                <c:pt idx="9">
                  <c:v>10/2027</c:v>
                </c:pt>
                <c:pt idx="10">
                  <c:v>1/2028</c:v>
                </c:pt>
                <c:pt idx="11">
                  <c:v>4/2028</c:v>
                </c:pt>
                <c:pt idx="12">
                  <c:v>7/2028</c:v>
                </c:pt>
                <c:pt idx="13">
                  <c:v>10/2028</c:v>
                </c:pt>
                <c:pt idx="14">
                  <c:v>1/2029</c:v>
                </c:pt>
                <c:pt idx="15">
                  <c:v>4/2029</c:v>
                </c:pt>
                <c:pt idx="16">
                  <c:v>7/2029</c:v>
                </c:pt>
                <c:pt idx="17">
                  <c:v>10/2029</c:v>
                </c:pt>
                <c:pt idx="18">
                  <c:v>1/2030</c:v>
                </c:pt>
                <c:pt idx="19">
                  <c:v>4/2030</c:v>
                </c:pt>
                <c:pt idx="20">
                  <c:v>7/2030</c:v>
                </c:pt>
                <c:pt idx="21">
                  <c:v>10/2030</c:v>
                </c:pt>
                <c:pt idx="22">
                  <c:v>1/2031</c:v>
                </c:pt>
                <c:pt idx="23">
                  <c:v>4/2031</c:v>
                </c:pt>
                <c:pt idx="24">
                  <c:v>7/2031</c:v>
                </c:pt>
              </c:strCache>
            </c:strRef>
          </c:cat>
          <c:val>
            <c:numRef>
              <c:f>'Financial Proj'!$C$34:$AA$34</c:f>
              <c:numCache>
                <c:formatCode>_("$"* #,##0.00_);_("$"* \(#,##0.00\);_("$"* "-"??_);_(@_)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54-4019-8666-D288A06AE5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945960"/>
        <c:axId val="1"/>
      </c:lineChart>
      <c:catAx>
        <c:axId val="439945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&quot;$&quot;#,##0" sourceLinked="0"/>
        <c:majorTickMark val="none"/>
        <c:minorTickMark val="none"/>
        <c:tickLblPos val="nextTo"/>
        <c:crossAx val="439945960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2.3001297106776918E-3"/>
                <c:y val="0.44471374671916009"/>
              </c:manualLayout>
            </c:layout>
          </c:dispUnitsLbl>
        </c:dispUnits>
      </c:valAx>
    </c:plotArea>
    <c:legend>
      <c:legendPos val="r"/>
      <c:layout>
        <c:manualLayout>
          <c:xMode val="edge"/>
          <c:yMode val="edge"/>
          <c:x val="0.77872685677803788"/>
          <c:y val="0.35209919072615925"/>
          <c:w val="0.20738419521884088"/>
          <c:h val="0.29224245406824145"/>
        </c:manualLayout>
      </c:layout>
      <c:overlay val="0"/>
    </c:legend>
    <c:plotVisOnly val="1"/>
    <c:dispBlanksAs val="gap"/>
    <c:showDLblsOverMax val="0"/>
  </c:chart>
  <c:printSettings>
    <c:headerFooter/>
    <c:pageMargins b="0.75000000000000056" l="0.70000000000000051" r="0.70000000000000051" t="0.75000000000000056" header="0.30000000000000027" footer="0.30000000000000027"/>
    <c:pageSetup/>
  </c:printSettings>
  <c:userShapes r:id="rId2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 sz="1800" b="1" i="0" baseline="0"/>
              <a:t>State of Michigan Disaster Recovery Program </a:t>
            </a:r>
          </a:p>
          <a:p>
            <a:pPr>
              <a:defRPr/>
            </a:pPr>
            <a:r>
              <a:rPr lang="en-US" sz="1200" b="0" i="0" baseline="0"/>
              <a:t>Planning &amp; Administrative Expenditures</a:t>
            </a:r>
            <a:endParaRPr lang="en-US" sz="1200" b="1" i="0" baseline="0"/>
          </a:p>
          <a:p>
            <a:pPr>
              <a:defRPr/>
            </a:pPr>
            <a:endParaRPr 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300379119276746"/>
          <c:y val="0.19471374671916028"/>
          <c:w val="0.66572306065908526"/>
          <c:h val="0.60022856517935252"/>
        </c:manualLayout>
      </c:layout>
      <c:lineChart>
        <c:grouping val="standard"/>
        <c:varyColors val="0"/>
        <c:ser>
          <c:idx val="0"/>
          <c:order val="0"/>
          <c:tx>
            <c:strRef>
              <c:f>'Financial Proj'!$A$59</c:f>
              <c:strCache>
                <c:ptCount val="1"/>
                <c:pt idx="0">
                  <c:v>Projected Expenditures</c:v>
                </c:pt>
              </c:strCache>
            </c:strRef>
          </c:tx>
          <c:marker>
            <c:symbol val="diamond"/>
            <c:size val="4"/>
          </c:marker>
          <c:cat>
            <c:strRef>
              <c:f>'Financial Proj'!$C$58:$AA$58</c:f>
              <c:strCache>
                <c:ptCount val="25"/>
                <c:pt idx="0">
                  <c:v>7/2025</c:v>
                </c:pt>
                <c:pt idx="1">
                  <c:v>10/2025</c:v>
                </c:pt>
                <c:pt idx="2">
                  <c:v>1/2026</c:v>
                </c:pt>
                <c:pt idx="3">
                  <c:v>4/2026</c:v>
                </c:pt>
                <c:pt idx="4">
                  <c:v>7/2026</c:v>
                </c:pt>
                <c:pt idx="5">
                  <c:v>10/2026</c:v>
                </c:pt>
                <c:pt idx="6">
                  <c:v>1/2027</c:v>
                </c:pt>
                <c:pt idx="7">
                  <c:v>4/2027</c:v>
                </c:pt>
                <c:pt idx="8">
                  <c:v>7/2027</c:v>
                </c:pt>
                <c:pt idx="9">
                  <c:v>10/2027</c:v>
                </c:pt>
                <c:pt idx="10">
                  <c:v>1/2028</c:v>
                </c:pt>
                <c:pt idx="11">
                  <c:v>4/2028</c:v>
                </c:pt>
                <c:pt idx="12">
                  <c:v>7/2028</c:v>
                </c:pt>
                <c:pt idx="13">
                  <c:v>10/2028</c:v>
                </c:pt>
                <c:pt idx="14">
                  <c:v>1/2029</c:v>
                </c:pt>
                <c:pt idx="15">
                  <c:v>4/2029</c:v>
                </c:pt>
                <c:pt idx="16">
                  <c:v>7/2029</c:v>
                </c:pt>
                <c:pt idx="17">
                  <c:v>10/2029</c:v>
                </c:pt>
                <c:pt idx="18">
                  <c:v>1/2030</c:v>
                </c:pt>
                <c:pt idx="19">
                  <c:v>4/2030</c:v>
                </c:pt>
                <c:pt idx="20">
                  <c:v>7/2030</c:v>
                </c:pt>
                <c:pt idx="21">
                  <c:v>10/2030</c:v>
                </c:pt>
                <c:pt idx="22">
                  <c:v>1/2031</c:v>
                </c:pt>
                <c:pt idx="23">
                  <c:v>4/2031</c:v>
                </c:pt>
                <c:pt idx="24">
                  <c:v>7/2031</c:v>
                </c:pt>
              </c:strCache>
            </c:strRef>
          </c:cat>
          <c:val>
            <c:numRef>
              <c:f>'Financial Proj'!$C$59:$AA$59</c:f>
              <c:numCache>
                <c:formatCode>"$"#,##0</c:formatCode>
                <c:ptCount val="25"/>
                <c:pt idx="0">
                  <c:v>348560</c:v>
                </c:pt>
                <c:pt idx="1">
                  <c:v>697120</c:v>
                </c:pt>
                <c:pt idx="2">
                  <c:v>1045680</c:v>
                </c:pt>
                <c:pt idx="3">
                  <c:v>1394240</c:v>
                </c:pt>
                <c:pt idx="4">
                  <c:v>1742800</c:v>
                </c:pt>
                <c:pt idx="5">
                  <c:v>2091360</c:v>
                </c:pt>
                <c:pt idx="6">
                  <c:v>2439920</c:v>
                </c:pt>
                <c:pt idx="7">
                  <c:v>2788480</c:v>
                </c:pt>
                <c:pt idx="8">
                  <c:v>3137040</c:v>
                </c:pt>
                <c:pt idx="9">
                  <c:v>3485600</c:v>
                </c:pt>
                <c:pt idx="10">
                  <c:v>3834160</c:v>
                </c:pt>
                <c:pt idx="11">
                  <c:v>4182720</c:v>
                </c:pt>
                <c:pt idx="12">
                  <c:v>4531280</c:v>
                </c:pt>
                <c:pt idx="13">
                  <c:v>4879840</c:v>
                </c:pt>
                <c:pt idx="14">
                  <c:v>5228400</c:v>
                </c:pt>
                <c:pt idx="15">
                  <c:v>5576960</c:v>
                </c:pt>
                <c:pt idx="16">
                  <c:v>5925520</c:v>
                </c:pt>
                <c:pt idx="17">
                  <c:v>6274080</c:v>
                </c:pt>
                <c:pt idx="18">
                  <c:v>6622640</c:v>
                </c:pt>
                <c:pt idx="19">
                  <c:v>6971200</c:v>
                </c:pt>
                <c:pt idx="20">
                  <c:v>7319760</c:v>
                </c:pt>
                <c:pt idx="21">
                  <c:v>7668320</c:v>
                </c:pt>
                <c:pt idx="22">
                  <c:v>8016880</c:v>
                </c:pt>
                <c:pt idx="23">
                  <c:v>8365440</c:v>
                </c:pt>
                <c:pt idx="24">
                  <c:v>8714000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99-4E8D-B147-BA7AB74D856F}"/>
            </c:ext>
          </c:extLst>
        </c:ser>
        <c:ser>
          <c:idx val="2"/>
          <c:order val="1"/>
          <c:tx>
            <c:strRef>
              <c:f>'Financial Proj'!$A$61</c:f>
              <c:strCache>
                <c:ptCount val="1"/>
                <c:pt idx="0">
                  <c:v>Actual Expenditure</c:v>
                </c:pt>
              </c:strCache>
            </c:strRef>
          </c:tx>
          <c:marker>
            <c:symbol val="triangle"/>
            <c:size val="3"/>
          </c:marker>
          <c:cat>
            <c:strRef>
              <c:f>'Financial Proj'!$C$58:$AA$58</c:f>
              <c:strCache>
                <c:ptCount val="25"/>
                <c:pt idx="0">
                  <c:v>7/2025</c:v>
                </c:pt>
                <c:pt idx="1">
                  <c:v>10/2025</c:v>
                </c:pt>
                <c:pt idx="2">
                  <c:v>1/2026</c:v>
                </c:pt>
                <c:pt idx="3">
                  <c:v>4/2026</c:v>
                </c:pt>
                <c:pt idx="4">
                  <c:v>7/2026</c:v>
                </c:pt>
                <c:pt idx="5">
                  <c:v>10/2026</c:v>
                </c:pt>
                <c:pt idx="6">
                  <c:v>1/2027</c:v>
                </c:pt>
                <c:pt idx="7">
                  <c:v>4/2027</c:v>
                </c:pt>
                <c:pt idx="8">
                  <c:v>7/2027</c:v>
                </c:pt>
                <c:pt idx="9">
                  <c:v>10/2027</c:v>
                </c:pt>
                <c:pt idx="10">
                  <c:v>1/2028</c:v>
                </c:pt>
                <c:pt idx="11">
                  <c:v>4/2028</c:v>
                </c:pt>
                <c:pt idx="12">
                  <c:v>7/2028</c:v>
                </c:pt>
                <c:pt idx="13">
                  <c:v>10/2028</c:v>
                </c:pt>
                <c:pt idx="14">
                  <c:v>1/2029</c:v>
                </c:pt>
                <c:pt idx="15">
                  <c:v>4/2029</c:v>
                </c:pt>
                <c:pt idx="16">
                  <c:v>7/2029</c:v>
                </c:pt>
                <c:pt idx="17">
                  <c:v>10/2029</c:v>
                </c:pt>
                <c:pt idx="18">
                  <c:v>1/2030</c:v>
                </c:pt>
                <c:pt idx="19">
                  <c:v>4/2030</c:v>
                </c:pt>
                <c:pt idx="20">
                  <c:v>7/2030</c:v>
                </c:pt>
                <c:pt idx="21">
                  <c:v>10/2030</c:v>
                </c:pt>
                <c:pt idx="22">
                  <c:v>1/2031</c:v>
                </c:pt>
                <c:pt idx="23">
                  <c:v>4/2031</c:v>
                </c:pt>
                <c:pt idx="24">
                  <c:v>7/2031</c:v>
                </c:pt>
              </c:strCache>
            </c:strRef>
          </c:cat>
          <c:val>
            <c:numRef>
              <c:f>'Financial Proj'!$C$61:$AA$61</c:f>
              <c:numCache>
                <c:formatCode>"$"#,##0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99-4E8D-B147-BA7AB74D85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948256"/>
        <c:axId val="1"/>
      </c:lineChart>
      <c:catAx>
        <c:axId val="439948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&quot;$&quot;#,##0" sourceLinked="1"/>
        <c:majorTickMark val="none"/>
        <c:minorTickMark val="none"/>
        <c:tickLblPos val="nextTo"/>
        <c:crossAx val="439948256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2.3001297106776918E-3"/>
                <c:y val="0.44471374671916009"/>
              </c:manualLayout>
            </c:layout>
          </c:dispUnitsLbl>
        </c:dispUnits>
      </c:valAx>
    </c:plotArea>
    <c:legend>
      <c:legendPos val="r"/>
      <c:layout>
        <c:manualLayout>
          <c:xMode val="edge"/>
          <c:yMode val="edge"/>
          <c:x val="0.77872685677803788"/>
          <c:y val="0.35209919072615925"/>
          <c:w val="0.20738419521884088"/>
          <c:h val="0.29224245406824145"/>
        </c:manualLayout>
      </c:layout>
      <c:overlay val="0"/>
    </c:legend>
    <c:plotVisOnly val="1"/>
    <c:dispBlanksAs val="gap"/>
    <c:showDLblsOverMax val="0"/>
  </c:chart>
  <c:printSettings>
    <c:headerFooter/>
    <c:pageMargins b="0.75000000000000056" l="0.70000000000000051" r="0.70000000000000051" t="0.75000000000000056" header="0.30000000000000027" footer="0.30000000000000027"/>
    <c:pageSetup/>
  </c:printSettings>
  <c:userShapes r:id="rId2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 sz="1800" b="1" i="0" baseline="0"/>
              <a:t>State of Michigan Disaster Recovery Program </a:t>
            </a:r>
            <a:endParaRPr lang="en-US"/>
          </a:p>
          <a:p>
            <a:pPr>
              <a:defRPr/>
            </a:pPr>
            <a:r>
              <a:rPr lang="en-US" sz="1200" b="0" i="0" baseline="0"/>
              <a:t>Total CDBG-DR Grant Expenditures</a:t>
            </a:r>
            <a:endParaRPr lang="en-US" sz="1200" b="1" i="0" baseline="0"/>
          </a:p>
          <a:p>
            <a:pPr>
              <a:defRPr/>
            </a:pPr>
            <a:endParaRPr 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20752431391067"/>
          <c:y val="0.19471374671916028"/>
          <c:w val="0.64951937724279984"/>
          <c:h val="0.60022856517935252"/>
        </c:manualLayout>
      </c:layout>
      <c:lineChart>
        <c:grouping val="standard"/>
        <c:varyColors val="0"/>
        <c:ser>
          <c:idx val="0"/>
          <c:order val="0"/>
          <c:tx>
            <c:strRef>
              <c:f>'Financial Proj'!$A$88</c:f>
              <c:strCache>
                <c:ptCount val="1"/>
                <c:pt idx="0">
                  <c:v>Projected Expenditures</c:v>
                </c:pt>
              </c:strCache>
            </c:strRef>
          </c:tx>
          <c:marker>
            <c:symbol val="diamond"/>
            <c:size val="4"/>
          </c:marker>
          <c:cat>
            <c:strRef>
              <c:f>'Financial Proj'!$C$87:$AA$87</c:f>
              <c:strCache>
                <c:ptCount val="25"/>
                <c:pt idx="0">
                  <c:v>7/2025</c:v>
                </c:pt>
                <c:pt idx="1">
                  <c:v>10/2025</c:v>
                </c:pt>
                <c:pt idx="2">
                  <c:v>1/2026</c:v>
                </c:pt>
                <c:pt idx="3">
                  <c:v>4/2026</c:v>
                </c:pt>
                <c:pt idx="4">
                  <c:v>7/2026</c:v>
                </c:pt>
                <c:pt idx="5">
                  <c:v>10/2026</c:v>
                </c:pt>
                <c:pt idx="6">
                  <c:v>1/2027</c:v>
                </c:pt>
                <c:pt idx="7">
                  <c:v>4/2027</c:v>
                </c:pt>
                <c:pt idx="8">
                  <c:v>7/2027</c:v>
                </c:pt>
                <c:pt idx="9">
                  <c:v>10/2027</c:v>
                </c:pt>
                <c:pt idx="10">
                  <c:v>1/2028</c:v>
                </c:pt>
                <c:pt idx="11">
                  <c:v>4/2028</c:v>
                </c:pt>
                <c:pt idx="12">
                  <c:v>7/2028</c:v>
                </c:pt>
                <c:pt idx="13">
                  <c:v>10/2028</c:v>
                </c:pt>
                <c:pt idx="14">
                  <c:v>1/2029</c:v>
                </c:pt>
                <c:pt idx="15">
                  <c:v>4/2029</c:v>
                </c:pt>
                <c:pt idx="16">
                  <c:v>7/2029</c:v>
                </c:pt>
                <c:pt idx="17">
                  <c:v>10/2029</c:v>
                </c:pt>
                <c:pt idx="18">
                  <c:v>1/2030</c:v>
                </c:pt>
                <c:pt idx="19">
                  <c:v>4/2030</c:v>
                </c:pt>
                <c:pt idx="20">
                  <c:v>7/2030</c:v>
                </c:pt>
                <c:pt idx="21">
                  <c:v>10/2030</c:v>
                </c:pt>
                <c:pt idx="22">
                  <c:v>1/2031</c:v>
                </c:pt>
                <c:pt idx="23">
                  <c:v>4/2031</c:v>
                </c:pt>
                <c:pt idx="24">
                  <c:v>7/2031</c:v>
                </c:pt>
              </c:strCache>
            </c:strRef>
          </c:cat>
          <c:val>
            <c:numRef>
              <c:f>'Financial Proj'!$C$88:$AA$88</c:f>
              <c:numCache>
                <c:formatCode>"$"#,##0</c:formatCode>
                <c:ptCount val="25"/>
                <c:pt idx="0">
                  <c:v>348560</c:v>
                </c:pt>
                <c:pt idx="1">
                  <c:v>697120</c:v>
                </c:pt>
                <c:pt idx="2">
                  <c:v>1045680</c:v>
                </c:pt>
                <c:pt idx="3">
                  <c:v>1394240</c:v>
                </c:pt>
                <c:pt idx="4">
                  <c:v>1742800</c:v>
                </c:pt>
                <c:pt idx="5">
                  <c:v>2091360</c:v>
                </c:pt>
                <c:pt idx="6">
                  <c:v>2491487.77</c:v>
                </c:pt>
                <c:pt idx="7">
                  <c:v>2972648.33</c:v>
                </c:pt>
                <c:pt idx="8">
                  <c:v>3626319.01</c:v>
                </c:pt>
                <c:pt idx="9">
                  <c:v>4603103.0299999993</c:v>
                </c:pt>
                <c:pt idx="10">
                  <c:v>6109151.6199999992</c:v>
                </c:pt>
                <c:pt idx="11">
                  <c:v>8366087.6899999995</c:v>
                </c:pt>
                <c:pt idx="12">
                  <c:v>11530152.41</c:v>
                </c:pt>
                <c:pt idx="13">
                  <c:v>15595721.439999999</c:v>
                </c:pt>
                <c:pt idx="14">
                  <c:v>20335408.759999998</c:v>
                </c:pt>
                <c:pt idx="15">
                  <c:v>25325951.279999997</c:v>
                </c:pt>
                <c:pt idx="16">
                  <c:v>30065638.599999998</c:v>
                </c:pt>
                <c:pt idx="17">
                  <c:v>34131207.629999995</c:v>
                </c:pt>
                <c:pt idx="18">
                  <c:v>37295272.349999994</c:v>
                </c:pt>
                <c:pt idx="19">
                  <c:v>39552208.419999994</c:v>
                </c:pt>
                <c:pt idx="20">
                  <c:v>41058257.009999998</c:v>
                </c:pt>
                <c:pt idx="21">
                  <c:v>42035041.030000001</c:v>
                </c:pt>
                <c:pt idx="22">
                  <c:v>42688711.710000001</c:v>
                </c:pt>
                <c:pt idx="23">
                  <c:v>43169872.270000003</c:v>
                </c:pt>
                <c:pt idx="24">
                  <c:v>43570000.040000007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0D-404E-A19C-51DFB05D039E}"/>
            </c:ext>
          </c:extLst>
        </c:ser>
        <c:ser>
          <c:idx val="2"/>
          <c:order val="1"/>
          <c:tx>
            <c:strRef>
              <c:f>'Financial Proj'!$A$90</c:f>
              <c:strCache>
                <c:ptCount val="1"/>
                <c:pt idx="0">
                  <c:v>Actual Expenditure</c:v>
                </c:pt>
              </c:strCache>
            </c:strRef>
          </c:tx>
          <c:marker>
            <c:symbol val="triangle"/>
            <c:size val="3"/>
          </c:marker>
          <c:cat>
            <c:strRef>
              <c:f>'Financial Proj'!$C$87:$AA$87</c:f>
              <c:strCache>
                <c:ptCount val="25"/>
                <c:pt idx="0">
                  <c:v>7/2025</c:v>
                </c:pt>
                <c:pt idx="1">
                  <c:v>10/2025</c:v>
                </c:pt>
                <c:pt idx="2">
                  <c:v>1/2026</c:v>
                </c:pt>
                <c:pt idx="3">
                  <c:v>4/2026</c:v>
                </c:pt>
                <c:pt idx="4">
                  <c:v>7/2026</c:v>
                </c:pt>
                <c:pt idx="5">
                  <c:v>10/2026</c:v>
                </c:pt>
                <c:pt idx="6">
                  <c:v>1/2027</c:v>
                </c:pt>
                <c:pt idx="7">
                  <c:v>4/2027</c:v>
                </c:pt>
                <c:pt idx="8">
                  <c:v>7/2027</c:v>
                </c:pt>
                <c:pt idx="9">
                  <c:v>10/2027</c:v>
                </c:pt>
                <c:pt idx="10">
                  <c:v>1/2028</c:v>
                </c:pt>
                <c:pt idx="11">
                  <c:v>4/2028</c:v>
                </c:pt>
                <c:pt idx="12">
                  <c:v>7/2028</c:v>
                </c:pt>
                <c:pt idx="13">
                  <c:v>10/2028</c:v>
                </c:pt>
                <c:pt idx="14">
                  <c:v>1/2029</c:v>
                </c:pt>
                <c:pt idx="15">
                  <c:v>4/2029</c:v>
                </c:pt>
                <c:pt idx="16">
                  <c:v>7/2029</c:v>
                </c:pt>
                <c:pt idx="17">
                  <c:v>10/2029</c:v>
                </c:pt>
                <c:pt idx="18">
                  <c:v>1/2030</c:v>
                </c:pt>
                <c:pt idx="19">
                  <c:v>4/2030</c:v>
                </c:pt>
                <c:pt idx="20">
                  <c:v>7/2030</c:v>
                </c:pt>
                <c:pt idx="21">
                  <c:v>10/2030</c:v>
                </c:pt>
                <c:pt idx="22">
                  <c:v>1/2031</c:v>
                </c:pt>
                <c:pt idx="23">
                  <c:v>4/2031</c:v>
                </c:pt>
                <c:pt idx="24">
                  <c:v>7/2031</c:v>
                </c:pt>
              </c:strCache>
            </c:strRef>
          </c:cat>
          <c:val>
            <c:numRef>
              <c:f>'Financial Proj'!$C$90:$AA$90</c:f>
              <c:numCache>
                <c:formatCode>"$"#,##0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0D-404E-A19C-51DFB05D03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7162992"/>
        <c:axId val="1"/>
      </c:lineChart>
      <c:catAx>
        <c:axId val="257162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&quot;$&quot;#,##0" sourceLinked="1"/>
        <c:majorTickMark val="none"/>
        <c:minorTickMark val="none"/>
        <c:tickLblPos val="nextTo"/>
        <c:crossAx val="257162992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2.3001297106776918E-3"/>
                <c:y val="0.44471374671916009"/>
              </c:manualLayout>
            </c:layout>
          </c:dispUnitsLbl>
        </c:dispUnits>
      </c:valAx>
    </c:plotArea>
    <c:legend>
      <c:legendPos val="r"/>
      <c:layout>
        <c:manualLayout>
          <c:xMode val="edge"/>
          <c:yMode val="edge"/>
          <c:x val="0.77872685677803788"/>
          <c:y val="0.35209919072615925"/>
          <c:w val="0.20738419521884088"/>
          <c:h val="0.29224245406824145"/>
        </c:manualLayout>
      </c:layout>
      <c:overlay val="0"/>
    </c:legend>
    <c:plotVisOnly val="1"/>
    <c:dispBlanksAs val="gap"/>
    <c:showDLblsOverMax val="0"/>
  </c:chart>
  <c:printSettings>
    <c:headerFooter/>
    <c:pageMargins b="0.75000000000000056" l="0.70000000000000051" r="0.70000000000000051" t="0.75000000000000056" header="0.30000000000000027" footer="0.30000000000000027"/>
    <c:pageSetup/>
  </c:printSettings>
  <c:userShapes r:id="rId2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76200</xdr:rowOff>
    </xdr:from>
    <xdr:to>
      <xdr:col>6</xdr:col>
      <xdr:colOff>200025</xdr:colOff>
      <xdr:row>28</xdr:row>
      <xdr:rowOff>114300</xdr:rowOff>
    </xdr:to>
    <xdr:graphicFrame macro="">
      <xdr:nvGraphicFramePr>
        <xdr:cNvPr id="1037" name="Chart 1">
          <a:extLst>
            <a:ext uri="{FF2B5EF4-FFF2-40B4-BE49-F238E27FC236}">
              <a16:creationId xmlns:a16="http://schemas.microsoft.com/office/drawing/2014/main" id="{CB1855CA-1943-0599-EA3A-B175912AD9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606425</xdr:colOff>
      <xdr:row>35</xdr:row>
      <xdr:rowOff>38100</xdr:rowOff>
    </xdr:from>
    <xdr:to>
      <xdr:col>6</xdr:col>
      <xdr:colOff>130175</xdr:colOff>
      <xdr:row>54</xdr:row>
      <xdr:rowOff>76200</xdr:rowOff>
    </xdr:to>
    <xdr:graphicFrame macro="">
      <xdr:nvGraphicFramePr>
        <xdr:cNvPr id="1038" name="Chart 2">
          <a:extLst>
            <a:ext uri="{FF2B5EF4-FFF2-40B4-BE49-F238E27FC236}">
              <a16:creationId xmlns:a16="http://schemas.microsoft.com/office/drawing/2014/main" id="{053858F9-455E-81CA-8448-BCE2EAD1CE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742950</xdr:colOff>
      <xdr:row>64</xdr:row>
      <xdr:rowOff>19050</xdr:rowOff>
    </xdr:from>
    <xdr:to>
      <xdr:col>6</xdr:col>
      <xdr:colOff>266700</xdr:colOff>
      <xdr:row>83</xdr:row>
      <xdr:rowOff>57150</xdr:rowOff>
    </xdr:to>
    <xdr:graphicFrame macro="">
      <xdr:nvGraphicFramePr>
        <xdr:cNvPr id="1039" name="Chart 3">
          <a:extLst>
            <a:ext uri="{FF2B5EF4-FFF2-40B4-BE49-F238E27FC236}">
              <a16:creationId xmlns:a16="http://schemas.microsoft.com/office/drawing/2014/main" id="{A0C82536-A085-64BC-87E3-33C4517047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742950</xdr:colOff>
      <xdr:row>93</xdr:row>
      <xdr:rowOff>47625</xdr:rowOff>
    </xdr:from>
    <xdr:to>
      <xdr:col>6</xdr:col>
      <xdr:colOff>266700</xdr:colOff>
      <xdr:row>112</xdr:row>
      <xdr:rowOff>85725</xdr:rowOff>
    </xdr:to>
    <xdr:graphicFrame macro="">
      <xdr:nvGraphicFramePr>
        <xdr:cNvPr id="1040" name="Chart 4">
          <a:extLst>
            <a:ext uri="{FF2B5EF4-FFF2-40B4-BE49-F238E27FC236}">
              <a16:creationId xmlns:a16="http://schemas.microsoft.com/office/drawing/2014/main" id="{218350AA-EE9A-433D-39E8-5ABEB765AF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0.78114</cdr:x>
      <cdr:y>0.875</cdr:y>
    </cdr:from>
    <cdr:to>
      <cdr:x>0.99135</cdr:x>
      <cdr:y>0.98698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4419601" y="3200400"/>
          <a:ext cx="1189310" cy="4095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Calibri"/>
              <a:ea typeface="+mn-ea"/>
              <a:cs typeface="+mn-cs"/>
            </a:rPr>
            <a:t>Est. completion:</a:t>
          </a:r>
          <a:endParaRPr lang="en-US" sz="1000"/>
        </a:p>
        <a:p xmlns:a="http://schemas.openxmlformats.org/drawingml/2006/main">
          <a:pPr algn="r"/>
          <a:r>
            <a:rPr lang="en-US" sz="1000"/>
            <a:t>MM/YYYY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0.78908</cdr:x>
      <cdr:y>0.88542</cdr:y>
    </cdr:from>
    <cdr:to>
      <cdr:x>1</cdr:x>
      <cdr:y>0.9974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4505325" y="3238500"/>
          <a:ext cx="1189337" cy="4095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Calibri"/>
            </a:rPr>
            <a:t>Est. completion:</a:t>
          </a:r>
          <a:endParaRPr lang="en-US" sz="1000"/>
        </a:p>
        <a:p xmlns:a="http://schemas.openxmlformats.org/drawingml/2006/main">
          <a:pPr algn="r"/>
          <a:r>
            <a:rPr lang="en-US" sz="1000"/>
            <a:t>09/2029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0.78908</cdr:x>
      <cdr:y>0.88802</cdr:y>
    </cdr:from>
    <cdr:to>
      <cdr:x>1</cdr:x>
      <cdr:y>1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4914900" y="3276600"/>
          <a:ext cx="1189337" cy="4095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Calibri"/>
            </a:rPr>
            <a:t>Est. completion:</a:t>
          </a:r>
          <a:endParaRPr lang="en-US" sz="1000"/>
        </a:p>
        <a:p xmlns:a="http://schemas.openxmlformats.org/drawingml/2006/main">
          <a:pPr algn="r"/>
          <a:r>
            <a:rPr lang="en-US" sz="1000"/>
            <a:t>09/2029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0.78908</cdr:x>
      <cdr:y>0.88802</cdr:y>
    </cdr:from>
    <cdr:to>
      <cdr:x>1</cdr:x>
      <cdr:y>1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4600575" y="3390900"/>
          <a:ext cx="1189337" cy="4095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Calibri"/>
            </a:rPr>
            <a:t>Est. completion:</a:t>
          </a:r>
          <a:endParaRPr lang="en-US" sz="1000"/>
        </a:p>
        <a:p xmlns:a="http://schemas.openxmlformats.org/drawingml/2006/main">
          <a:pPr algn="r"/>
          <a:r>
            <a:rPr lang="en-US" sz="1000"/>
            <a:t>09/2029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3:BC91"/>
  <sheetViews>
    <sheetView tabSelected="1" topLeftCell="A80" zoomScaleNormal="100" workbookViewId="0">
      <selection activeCell="I78" sqref="I78"/>
    </sheetView>
  </sheetViews>
  <sheetFormatPr defaultRowHeight="15" outlineLevelRow="1" x14ac:dyDescent="0.25"/>
  <cols>
    <col min="1" max="1" width="32.140625" bestFit="1" customWidth="1"/>
    <col min="2" max="2" width="16.5703125" bestFit="1" customWidth="1"/>
    <col min="3" max="3" width="17.85546875" customWidth="1"/>
    <col min="4" max="4" width="21.85546875" bestFit="1" customWidth="1"/>
    <col min="5" max="6" width="15.7109375" bestFit="1" customWidth="1"/>
    <col min="7" max="7" width="15.7109375" customWidth="1"/>
    <col min="8" max="8" width="16.7109375" customWidth="1"/>
    <col min="9" max="11" width="15.7109375" customWidth="1"/>
    <col min="12" max="12" width="16.7109375" customWidth="1"/>
    <col min="13" max="15" width="15.7109375" customWidth="1"/>
    <col min="16" max="16" width="16.7109375" customWidth="1"/>
    <col min="17" max="17" width="15.7109375" customWidth="1"/>
    <col min="18" max="19" width="16.42578125" customWidth="1"/>
    <col min="20" max="20" width="16.7109375" customWidth="1"/>
    <col min="21" max="23" width="16.42578125" customWidth="1"/>
    <col min="24" max="24" width="16.7109375" customWidth="1"/>
    <col min="25" max="27" width="16.42578125" customWidth="1"/>
    <col min="28" max="55" width="16.42578125" bestFit="1" customWidth="1"/>
  </cols>
  <sheetData>
    <row r="3" spans="1:27" hidden="1" outlineLevel="1" x14ac:dyDescent="0.25">
      <c r="A3" s="2" t="s">
        <v>0</v>
      </c>
      <c r="B3" s="2"/>
      <c r="C3" s="4" t="s">
        <v>7</v>
      </c>
      <c r="D3" s="4" t="s">
        <v>8</v>
      </c>
      <c r="E3" s="4" t="s">
        <v>21</v>
      </c>
      <c r="F3" s="4" t="s">
        <v>22</v>
      </c>
      <c r="G3" s="4" t="s">
        <v>9</v>
      </c>
      <c r="H3" s="4" t="s">
        <v>10</v>
      </c>
      <c r="I3" s="4" t="s">
        <v>23</v>
      </c>
      <c r="J3" s="4" t="s">
        <v>24</v>
      </c>
      <c r="K3" s="4" t="s">
        <v>11</v>
      </c>
      <c r="L3" s="4" t="s">
        <v>12</v>
      </c>
      <c r="M3" s="4" t="s">
        <v>25</v>
      </c>
      <c r="N3" s="4" t="s">
        <v>26</v>
      </c>
      <c r="O3" s="4" t="s">
        <v>13</v>
      </c>
      <c r="P3" s="4" t="s">
        <v>14</v>
      </c>
      <c r="Q3" s="4" t="s">
        <v>27</v>
      </c>
      <c r="R3" s="4" t="s">
        <v>28</v>
      </c>
      <c r="S3" s="4" t="s">
        <v>15</v>
      </c>
      <c r="T3" s="4" t="s">
        <v>16</v>
      </c>
      <c r="U3" s="4" t="s">
        <v>29</v>
      </c>
      <c r="V3" s="4" t="s">
        <v>30</v>
      </c>
      <c r="W3" s="4" t="s">
        <v>17</v>
      </c>
      <c r="X3" s="4" t="s">
        <v>18</v>
      </c>
      <c r="Y3" s="4" t="s">
        <v>31</v>
      </c>
      <c r="Z3" s="4" t="s">
        <v>32</v>
      </c>
      <c r="AA3" s="4"/>
    </row>
    <row r="4" spans="1:27" hidden="1" outlineLevel="1" x14ac:dyDescent="0.25">
      <c r="A4" t="s">
        <v>2</v>
      </c>
      <c r="B4" s="12"/>
      <c r="C4" s="1">
        <f>SUM($C5:C5)</f>
        <v>0</v>
      </c>
      <c r="D4" s="1">
        <f>SUM($C5:D5)</f>
        <v>0</v>
      </c>
      <c r="E4" s="1">
        <f>SUM($C5:E5)</f>
        <v>0</v>
      </c>
      <c r="F4" s="1">
        <f>SUM($C5:F5)</f>
        <v>0</v>
      </c>
      <c r="G4" s="1">
        <f>SUM($C5:G5)</f>
        <v>0</v>
      </c>
      <c r="H4" s="1">
        <f>SUM($C5:H5)</f>
        <v>0</v>
      </c>
      <c r="I4" s="1">
        <f>SUM($C5:I5)</f>
        <v>0</v>
      </c>
      <c r="J4" s="1">
        <f>SUM($C5:J5)</f>
        <v>0</v>
      </c>
      <c r="K4" s="1">
        <f>SUM($C5:K5)</f>
        <v>0</v>
      </c>
      <c r="L4" s="1">
        <f>SUM($C5:L5)</f>
        <v>0</v>
      </c>
      <c r="M4" s="1">
        <f>SUM($C5:M5)</f>
        <v>0</v>
      </c>
      <c r="N4" s="1">
        <f>SUM($C5:N5)</f>
        <v>0</v>
      </c>
      <c r="O4" s="1">
        <f>SUM($C5:O5)</f>
        <v>0</v>
      </c>
      <c r="P4" s="1">
        <f>SUM($C5:P5)</f>
        <v>0</v>
      </c>
      <c r="Q4" s="1">
        <f>SUM($C5:Q5)</f>
        <v>0</v>
      </c>
      <c r="R4" s="1">
        <f>SUM($C5:R5)</f>
        <v>0</v>
      </c>
      <c r="S4" s="1">
        <f>SUM($C5:S5)</f>
        <v>0</v>
      </c>
      <c r="T4" s="1">
        <f>SUM($C5:T5)</f>
        <v>0</v>
      </c>
      <c r="U4" s="1">
        <f>SUM($C5:U5)</f>
        <v>0</v>
      </c>
      <c r="V4" s="1">
        <f>SUM($C5:V5)</f>
        <v>0</v>
      </c>
      <c r="W4" s="1">
        <f>SUM($C5:W5)</f>
        <v>0</v>
      </c>
      <c r="X4" s="1">
        <f>SUM($C5:X5)</f>
        <v>0</v>
      </c>
      <c r="Y4" s="1">
        <f>SUM($C5:Y5)</f>
        <v>0</v>
      </c>
      <c r="Z4" s="1">
        <f>SUM($C5:Z5)</f>
        <v>0</v>
      </c>
      <c r="AA4" s="1"/>
    </row>
    <row r="5" spans="1:27" hidden="1" outlineLevel="1" x14ac:dyDescent="0.25">
      <c r="A5" t="s">
        <v>6</v>
      </c>
      <c r="B5" s="12">
        <f>SUM(C5:AA5)</f>
        <v>0</v>
      </c>
      <c r="C5" s="5">
        <v>0</v>
      </c>
      <c r="D5" s="5">
        <v>0</v>
      </c>
      <c r="E5" s="5">
        <v>0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3"/>
      <c r="Z5" s="3"/>
      <c r="AA5" s="3"/>
    </row>
    <row r="6" spans="1:27" hidden="1" outlineLevel="1" x14ac:dyDescent="0.25">
      <c r="A6" t="s">
        <v>3</v>
      </c>
      <c r="B6" s="12">
        <f>SUM(C6:AA6)</f>
        <v>0</v>
      </c>
      <c r="C6" s="9">
        <f>SUM($C7:C7)</f>
        <v>0</v>
      </c>
      <c r="D6" s="9">
        <f>SUM($C7:D7)</f>
        <v>0</v>
      </c>
      <c r="E6" s="9">
        <f>SUM($C7:E7)</f>
        <v>0</v>
      </c>
      <c r="F6" s="9">
        <f>SUM($C7:F7)</f>
        <v>0</v>
      </c>
      <c r="G6" s="9">
        <f>SUM($C7:G7)</f>
        <v>0</v>
      </c>
      <c r="H6" s="9">
        <f>SUM($C7:H7)</f>
        <v>0</v>
      </c>
      <c r="I6" s="9">
        <f>SUM($C7:I7)</f>
        <v>0</v>
      </c>
      <c r="J6" s="9">
        <f>SUM($C7:J7)</f>
        <v>0</v>
      </c>
      <c r="K6" s="9">
        <f>SUM($C7:K7)</f>
        <v>0</v>
      </c>
      <c r="L6" s="9">
        <f>SUM($C7:L7)</f>
        <v>0</v>
      </c>
      <c r="M6" s="9">
        <f>SUM($C7:M7)</f>
        <v>0</v>
      </c>
      <c r="N6" s="9">
        <f>SUM($C7:N7)</f>
        <v>0</v>
      </c>
      <c r="O6" s="9">
        <f>SUM($C7:O7)</f>
        <v>0</v>
      </c>
      <c r="P6" s="9">
        <f>SUM($C7:P7)</f>
        <v>0</v>
      </c>
      <c r="Q6" s="9">
        <f>SUM($C7:Q7)</f>
        <v>0</v>
      </c>
      <c r="R6" s="9">
        <f>SUM($C7:R7)</f>
        <v>0</v>
      </c>
      <c r="S6" s="9">
        <f>SUM($C7:S7)</f>
        <v>0</v>
      </c>
      <c r="T6" s="9">
        <f>SUM($C7:T7)</f>
        <v>0</v>
      </c>
      <c r="U6" s="9">
        <f>SUM($C7:U7)</f>
        <v>0</v>
      </c>
      <c r="V6" s="9">
        <f>SUM($C7:V7)</f>
        <v>0</v>
      </c>
      <c r="W6" s="9">
        <f>SUM($C7:W7)</f>
        <v>0</v>
      </c>
      <c r="X6" s="9">
        <f>SUM($C7:X7)</f>
        <v>0</v>
      </c>
      <c r="Y6" s="9">
        <f>SUM($C7:Y7)</f>
        <v>0</v>
      </c>
      <c r="Z6" s="9">
        <f>SUM($C7:Z7)</f>
        <v>0</v>
      </c>
      <c r="AA6" s="9"/>
    </row>
    <row r="7" spans="1:27" ht="30" hidden="1" outlineLevel="1" x14ac:dyDescent="0.25">
      <c r="A7" s="8" t="s">
        <v>5</v>
      </c>
      <c r="B7" s="13">
        <f>SUM(C7:AA7)</f>
        <v>0</v>
      </c>
      <c r="C7" s="10">
        <v>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7"/>
    </row>
    <row r="8" spans="1:27" hidden="1" outlineLevel="1" x14ac:dyDescent="0.25">
      <c r="A8" t="s">
        <v>34</v>
      </c>
      <c r="B8" s="12">
        <v>7918400</v>
      </c>
    </row>
    <row r="9" spans="1:27" hidden="1" outlineLevel="1" x14ac:dyDescent="0.25">
      <c r="B9" s="15">
        <f>B8-B5</f>
        <v>7918400</v>
      </c>
    </row>
    <row r="10" spans="1:27" hidden="1" outlineLevel="1" x14ac:dyDescent="0.25"/>
    <row r="11" spans="1:27" hidden="1" outlineLevel="1" x14ac:dyDescent="0.25"/>
    <row r="12" spans="1:27" hidden="1" outlineLevel="1" x14ac:dyDescent="0.25"/>
    <row r="13" spans="1:27" hidden="1" outlineLevel="1" x14ac:dyDescent="0.25"/>
    <row r="14" spans="1:27" hidden="1" outlineLevel="1" x14ac:dyDescent="0.25"/>
    <row r="15" spans="1:27" hidden="1" outlineLevel="1" x14ac:dyDescent="0.25"/>
    <row r="16" spans="1:27" hidden="1" outlineLevel="1" x14ac:dyDescent="0.25"/>
    <row r="17" spans="1:31" hidden="1" outlineLevel="1" x14ac:dyDescent="0.25"/>
    <row r="18" spans="1:31" hidden="1" outlineLevel="1" x14ac:dyDescent="0.25"/>
    <row r="19" spans="1:31" hidden="1" outlineLevel="1" x14ac:dyDescent="0.25"/>
    <row r="20" spans="1:31" hidden="1" outlineLevel="1" x14ac:dyDescent="0.25"/>
    <row r="21" spans="1:31" hidden="1" outlineLevel="1" x14ac:dyDescent="0.25"/>
    <row r="22" spans="1:31" hidden="1" outlineLevel="1" x14ac:dyDescent="0.25"/>
    <row r="23" spans="1:31" hidden="1" outlineLevel="1" x14ac:dyDescent="0.25"/>
    <row r="24" spans="1:31" hidden="1" outlineLevel="1" x14ac:dyDescent="0.25"/>
    <row r="25" spans="1:31" hidden="1" outlineLevel="1" x14ac:dyDescent="0.25"/>
    <row r="26" spans="1:31" hidden="1" outlineLevel="1" x14ac:dyDescent="0.25"/>
    <row r="27" spans="1:31" hidden="1" outlineLevel="1" x14ac:dyDescent="0.25"/>
    <row r="28" spans="1:31" hidden="1" outlineLevel="1" x14ac:dyDescent="0.25"/>
    <row r="29" spans="1:31" hidden="1" outlineLevel="1" x14ac:dyDescent="0.25"/>
    <row r="30" spans="1:31" hidden="1" outlineLevel="1" x14ac:dyDescent="0.25"/>
    <row r="31" spans="1:31" collapsed="1" x14ac:dyDescent="0.25">
      <c r="A31" s="2" t="s">
        <v>35</v>
      </c>
      <c r="B31" s="2" t="s">
        <v>44</v>
      </c>
      <c r="C31" s="4" t="s">
        <v>25</v>
      </c>
      <c r="D31" s="4" t="s">
        <v>26</v>
      </c>
      <c r="E31" s="4" t="s">
        <v>13</v>
      </c>
      <c r="F31" s="4" t="s">
        <v>14</v>
      </c>
      <c r="G31" s="4" t="s">
        <v>27</v>
      </c>
      <c r="H31" s="4" t="s">
        <v>28</v>
      </c>
      <c r="I31" s="4" t="s">
        <v>15</v>
      </c>
      <c r="J31" s="4" t="s">
        <v>16</v>
      </c>
      <c r="K31" s="4" t="s">
        <v>29</v>
      </c>
      <c r="L31" s="4" t="s">
        <v>30</v>
      </c>
      <c r="M31" s="4" t="s">
        <v>17</v>
      </c>
      <c r="N31" s="4" t="s">
        <v>18</v>
      </c>
      <c r="O31" s="4" t="s">
        <v>31</v>
      </c>
      <c r="P31" s="4" t="s">
        <v>32</v>
      </c>
      <c r="Q31" s="4" t="s">
        <v>19</v>
      </c>
      <c r="R31" s="4" t="s">
        <v>20</v>
      </c>
      <c r="S31" s="4" t="s">
        <v>33</v>
      </c>
      <c r="T31" s="4" t="s">
        <v>46</v>
      </c>
      <c r="U31" s="4" t="s">
        <v>47</v>
      </c>
      <c r="V31" s="4" t="s">
        <v>48</v>
      </c>
      <c r="W31" s="4" t="s">
        <v>49</v>
      </c>
      <c r="X31" s="4" t="s">
        <v>50</v>
      </c>
      <c r="Y31" s="4" t="s">
        <v>51</v>
      </c>
      <c r="Z31" s="4" t="s">
        <v>52</v>
      </c>
      <c r="AA31" s="4" t="s">
        <v>53</v>
      </c>
      <c r="AB31" s="16"/>
      <c r="AC31" s="16"/>
      <c r="AD31" s="16"/>
      <c r="AE31" s="16"/>
    </row>
    <row r="32" spans="1:31" x14ac:dyDescent="0.25">
      <c r="A32" t="s">
        <v>2</v>
      </c>
      <c r="B32" s="14"/>
      <c r="C32" s="20">
        <f>SUM(C33)</f>
        <v>0</v>
      </c>
      <c r="D32" s="20">
        <f>SUM(C33:D33)</f>
        <v>0</v>
      </c>
      <c r="E32" s="20">
        <f>SUM(C33:E33)</f>
        <v>0</v>
      </c>
      <c r="F32" s="20">
        <f>SUM(C33:F33)</f>
        <v>0</v>
      </c>
      <c r="G32" s="20">
        <f>SUM(C33:G33)</f>
        <v>0</v>
      </c>
      <c r="H32" s="20">
        <f>SUM(C33:H33)</f>
        <v>0</v>
      </c>
      <c r="I32" s="20">
        <f>SUM(C33:I33)</f>
        <v>51567.77</v>
      </c>
      <c r="J32" s="20">
        <f>SUM($C33:J33)</f>
        <v>184168.33</v>
      </c>
      <c r="K32" s="20">
        <f>SUM($C33:K33)</f>
        <v>489279.01</v>
      </c>
      <c r="L32" s="20">
        <f>SUM($C33:L33)</f>
        <v>1117503.03</v>
      </c>
      <c r="M32" s="20">
        <f>SUM($C33:M33)</f>
        <v>2274991.62</v>
      </c>
      <c r="N32" s="20">
        <f>SUM($C33:N33)</f>
        <v>4183367.6900000004</v>
      </c>
      <c r="O32" s="20">
        <f>SUM($C33:O33)</f>
        <v>6998872.4100000001</v>
      </c>
      <c r="P32" s="20">
        <f>SUM($C33:P33)</f>
        <v>10715881.439999999</v>
      </c>
      <c r="Q32" s="20">
        <f>SUM($C33:Q33)</f>
        <v>15107008.76</v>
      </c>
      <c r="R32" s="20">
        <f>SUM($C33:R33)</f>
        <v>19748991.280000001</v>
      </c>
      <c r="S32" s="20">
        <f>SUM($C33:S33)</f>
        <v>24140118.600000001</v>
      </c>
      <c r="T32" s="20">
        <f>SUM($C33:T33)</f>
        <v>27857127.630000003</v>
      </c>
      <c r="U32" s="20">
        <f>SUM($C33:U33)</f>
        <v>30672632.350000001</v>
      </c>
      <c r="V32" s="20">
        <f>SUM($C33:V33)</f>
        <v>32581008.420000002</v>
      </c>
      <c r="W32" s="20">
        <f>SUM($C33:W33)</f>
        <v>33738497.010000005</v>
      </c>
      <c r="X32" s="20">
        <f>SUM($C33:X33)</f>
        <v>34366721.030000009</v>
      </c>
      <c r="Y32" s="20">
        <f>SUM($C33:Y33)</f>
        <v>34671831.710000008</v>
      </c>
      <c r="Z32" s="20">
        <f>SUM($C33:Z33)</f>
        <v>34804432.270000011</v>
      </c>
      <c r="AA32" s="20">
        <f>SUM($C33:AA33)</f>
        <v>34856000.040000014</v>
      </c>
    </row>
    <row r="33" spans="1:55" ht="17.25" x14ac:dyDescent="0.25">
      <c r="A33" t="s">
        <v>45</v>
      </c>
      <c r="B33" s="14">
        <v>34856000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21">
        <v>51567.77</v>
      </c>
      <c r="J33" s="21">
        <v>132600.56</v>
      </c>
      <c r="K33" s="21">
        <v>305110.68</v>
      </c>
      <c r="L33" s="21">
        <v>628224.02</v>
      </c>
      <c r="M33" s="21">
        <v>1157488.5900000001</v>
      </c>
      <c r="N33" s="21">
        <v>1908376.07</v>
      </c>
      <c r="O33" s="21">
        <v>2815504.72</v>
      </c>
      <c r="P33" s="21">
        <v>3717009.03</v>
      </c>
      <c r="Q33" s="21">
        <v>4391127.32</v>
      </c>
      <c r="R33" s="21">
        <v>4641982.5199999996</v>
      </c>
      <c r="S33" s="21">
        <v>4391127.32</v>
      </c>
      <c r="T33" s="21">
        <v>3717009.03</v>
      </c>
      <c r="U33" s="21">
        <v>2815504.72</v>
      </c>
      <c r="V33" s="21">
        <v>1908376.07</v>
      </c>
      <c r="W33" s="21">
        <v>1157488.5900000001</v>
      </c>
      <c r="X33" s="21">
        <v>628224.02</v>
      </c>
      <c r="Y33" s="21">
        <v>305110.68</v>
      </c>
      <c r="Z33" s="21">
        <v>132600.56</v>
      </c>
      <c r="AA33" s="21">
        <v>51567.77</v>
      </c>
    </row>
    <row r="34" spans="1:55" x14ac:dyDescent="0.25">
      <c r="A34" t="s">
        <v>3</v>
      </c>
      <c r="B34" s="14">
        <f>SUM(C35:AA35)</f>
        <v>0</v>
      </c>
      <c r="C34" s="19">
        <f>SUM($C35:C35)</f>
        <v>0</v>
      </c>
      <c r="D34" s="19">
        <f>SUM($C35:D35)</f>
        <v>0</v>
      </c>
      <c r="E34" s="19">
        <f>SUM($C35:E35)</f>
        <v>0</v>
      </c>
      <c r="F34" s="19">
        <f>SUM($C35:F35)</f>
        <v>0</v>
      </c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9"/>
    </row>
    <row r="35" spans="1:55" ht="30" x14ac:dyDescent="0.25">
      <c r="A35" s="8" t="s">
        <v>5</v>
      </c>
      <c r="C35" s="11">
        <v>0</v>
      </c>
      <c r="D35" s="11">
        <v>0</v>
      </c>
      <c r="E35" s="11">
        <v>0</v>
      </c>
      <c r="F35" s="11">
        <v>0</v>
      </c>
      <c r="G35" s="11"/>
      <c r="H35" s="11"/>
      <c r="I35" s="19"/>
      <c r="J35" s="19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</row>
    <row r="58" spans="1:27" x14ac:dyDescent="0.25">
      <c r="A58" s="2" t="s">
        <v>1</v>
      </c>
      <c r="B58" s="2" t="s">
        <v>44</v>
      </c>
      <c r="C58" s="4" t="s">
        <v>25</v>
      </c>
      <c r="D58" s="4" t="s">
        <v>26</v>
      </c>
      <c r="E58" s="4" t="s">
        <v>13</v>
      </c>
      <c r="F58" s="4" t="s">
        <v>14</v>
      </c>
      <c r="G58" s="4" t="s">
        <v>27</v>
      </c>
      <c r="H58" s="4" t="s">
        <v>28</v>
      </c>
      <c r="I58" s="4" t="s">
        <v>15</v>
      </c>
      <c r="J58" s="4" t="s">
        <v>16</v>
      </c>
      <c r="K58" s="4" t="s">
        <v>29</v>
      </c>
      <c r="L58" s="4" t="s">
        <v>30</v>
      </c>
      <c r="M58" s="4" t="s">
        <v>17</v>
      </c>
      <c r="N58" s="4" t="s">
        <v>18</v>
      </c>
      <c r="O58" s="4" t="s">
        <v>31</v>
      </c>
      <c r="P58" s="4" t="s">
        <v>32</v>
      </c>
      <c r="Q58" s="4" t="s">
        <v>19</v>
      </c>
      <c r="R58" s="4" t="s">
        <v>20</v>
      </c>
      <c r="S58" s="4" t="s">
        <v>33</v>
      </c>
      <c r="T58" s="4" t="s">
        <v>46</v>
      </c>
      <c r="U58" s="4" t="s">
        <v>47</v>
      </c>
      <c r="V58" s="4" t="s">
        <v>48</v>
      </c>
      <c r="W58" s="4" t="s">
        <v>49</v>
      </c>
      <c r="X58" s="4" t="s">
        <v>50</v>
      </c>
      <c r="Y58" s="4" t="s">
        <v>51</v>
      </c>
      <c r="Z58" s="4" t="s">
        <v>52</v>
      </c>
      <c r="AA58" s="4" t="s">
        <v>53</v>
      </c>
    </row>
    <row r="59" spans="1:27" x14ac:dyDescent="0.25">
      <c r="A59" t="s">
        <v>2</v>
      </c>
      <c r="B59" s="14"/>
      <c r="C59" s="1">
        <f>SUM(C60)</f>
        <v>348560</v>
      </c>
      <c r="D59" s="1">
        <f>SUM(C60:D60)</f>
        <v>697120</v>
      </c>
      <c r="E59" s="1">
        <f>SUM(C60:E60)</f>
        <v>1045680</v>
      </c>
      <c r="F59" s="1">
        <f>SUM(C60:F60)</f>
        <v>1394240</v>
      </c>
      <c r="G59" s="1">
        <f>SUM(C60:G60)</f>
        <v>1742800</v>
      </c>
      <c r="H59" s="1">
        <f>SUM(C60:H60)</f>
        <v>2091360</v>
      </c>
      <c r="I59" s="1">
        <f>SUM(C60:I60)</f>
        <v>2439920</v>
      </c>
      <c r="J59" s="1">
        <f>SUM($C60:J60)</f>
        <v>2788480</v>
      </c>
      <c r="K59" s="1">
        <f>SUM($C60:K60)</f>
        <v>3137040</v>
      </c>
      <c r="L59" s="1">
        <f>SUM($C60:L60)</f>
        <v>3485600</v>
      </c>
      <c r="M59" s="1">
        <f>SUM($C60:M60)</f>
        <v>3834160</v>
      </c>
      <c r="N59" s="1">
        <f>SUM($C60:N60)</f>
        <v>4182720</v>
      </c>
      <c r="O59" s="1">
        <f>SUM($C60:O60)</f>
        <v>4531280</v>
      </c>
      <c r="P59" s="1">
        <f>SUM($C60:P60)</f>
        <v>4879840</v>
      </c>
      <c r="Q59" s="1">
        <f>SUM($C60:Q60)</f>
        <v>5228400</v>
      </c>
      <c r="R59" s="1">
        <f>SUM($C60:R60)</f>
        <v>5576960</v>
      </c>
      <c r="S59" s="1">
        <f>SUM($C60:S60)</f>
        <v>5925520</v>
      </c>
      <c r="T59" s="1">
        <f>SUM($C60:T60)</f>
        <v>6274080</v>
      </c>
      <c r="U59" s="1">
        <f>SUM($C60:U60)</f>
        <v>6622640</v>
      </c>
      <c r="V59" s="1">
        <f>SUM($C60:V60)</f>
        <v>6971200</v>
      </c>
      <c r="W59" s="1">
        <f>SUM($C60:W60)</f>
        <v>7319760</v>
      </c>
      <c r="X59" s="1">
        <f>SUM($C60:X60)</f>
        <v>7668320</v>
      </c>
      <c r="Y59" s="1">
        <f>SUM($C60:Y60)</f>
        <v>8016880</v>
      </c>
      <c r="Z59" s="1">
        <f>SUM($C60:Z60)</f>
        <v>8365440</v>
      </c>
      <c r="AA59" s="1">
        <f>SUM($C60:AA60)</f>
        <v>8714000</v>
      </c>
    </row>
    <row r="60" spans="1:27" x14ac:dyDescent="0.25">
      <c r="A60" t="s">
        <v>6</v>
      </c>
      <c r="B60" s="14">
        <f>2178500+6535500</f>
        <v>8714000</v>
      </c>
      <c r="C60" s="5">
        <f>$B$60/25</f>
        <v>348560</v>
      </c>
      <c r="D60" s="5">
        <f t="shared" ref="D60:AA60" si="0">$B$60/25</f>
        <v>348560</v>
      </c>
      <c r="E60" s="5">
        <f t="shared" si="0"/>
        <v>348560</v>
      </c>
      <c r="F60" s="5">
        <f t="shared" si="0"/>
        <v>348560</v>
      </c>
      <c r="G60" s="5">
        <f t="shared" si="0"/>
        <v>348560</v>
      </c>
      <c r="H60" s="5">
        <f t="shared" si="0"/>
        <v>348560</v>
      </c>
      <c r="I60" s="5">
        <f t="shared" si="0"/>
        <v>348560</v>
      </c>
      <c r="J60" s="5">
        <f t="shared" si="0"/>
        <v>348560</v>
      </c>
      <c r="K60" s="5">
        <f t="shared" si="0"/>
        <v>348560</v>
      </c>
      <c r="L60" s="5">
        <f t="shared" si="0"/>
        <v>348560</v>
      </c>
      <c r="M60" s="5">
        <f t="shared" si="0"/>
        <v>348560</v>
      </c>
      <c r="N60" s="5">
        <f t="shared" si="0"/>
        <v>348560</v>
      </c>
      <c r="O60" s="5">
        <f t="shared" si="0"/>
        <v>348560</v>
      </c>
      <c r="P60" s="5">
        <f t="shared" si="0"/>
        <v>348560</v>
      </c>
      <c r="Q60" s="5">
        <f t="shared" si="0"/>
        <v>348560</v>
      </c>
      <c r="R60" s="5">
        <f t="shared" si="0"/>
        <v>348560</v>
      </c>
      <c r="S60" s="5">
        <f t="shared" si="0"/>
        <v>348560</v>
      </c>
      <c r="T60" s="5">
        <f t="shared" si="0"/>
        <v>348560</v>
      </c>
      <c r="U60" s="5">
        <f t="shared" si="0"/>
        <v>348560</v>
      </c>
      <c r="V60" s="5">
        <f t="shared" si="0"/>
        <v>348560</v>
      </c>
      <c r="W60" s="5">
        <f t="shared" si="0"/>
        <v>348560</v>
      </c>
      <c r="X60" s="5">
        <f t="shared" si="0"/>
        <v>348560</v>
      </c>
      <c r="Y60" s="5">
        <f t="shared" si="0"/>
        <v>348560</v>
      </c>
      <c r="Z60" s="5">
        <f t="shared" si="0"/>
        <v>348560</v>
      </c>
      <c r="AA60" s="5">
        <f t="shared" si="0"/>
        <v>348560</v>
      </c>
    </row>
    <row r="61" spans="1:27" x14ac:dyDescent="0.25">
      <c r="A61" t="s">
        <v>3</v>
      </c>
      <c r="B61" s="14">
        <f>SUM(C62:AA62)</f>
        <v>0</v>
      </c>
      <c r="C61" s="9">
        <f>SUM($C62:C62)</f>
        <v>0</v>
      </c>
      <c r="D61" s="9">
        <f>SUM($C62:D62)</f>
        <v>0</v>
      </c>
      <c r="E61" s="9">
        <f>SUM($C62:E62)</f>
        <v>0</v>
      </c>
      <c r="F61" s="9">
        <f>SUM($C62:F62)</f>
        <v>0</v>
      </c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30" x14ac:dyDescent="0.25">
      <c r="A62" s="8" t="s">
        <v>5</v>
      </c>
      <c r="C62" s="11">
        <v>0</v>
      </c>
      <c r="D62" s="11">
        <v>0</v>
      </c>
      <c r="E62" s="9">
        <v>0</v>
      </c>
      <c r="F62" s="9">
        <v>0</v>
      </c>
      <c r="G62" s="9"/>
      <c r="H62" s="9"/>
      <c r="I62" s="9"/>
      <c r="J62" s="9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x14ac:dyDescent="0.25">
      <c r="B63" s="15"/>
    </row>
    <row r="69" spans="9:9" x14ac:dyDescent="0.25">
      <c r="I69" s="1"/>
    </row>
    <row r="87" spans="1:27" x14ac:dyDescent="0.25">
      <c r="A87" s="2" t="s">
        <v>4</v>
      </c>
      <c r="B87" s="2"/>
      <c r="C87" s="4" t="s">
        <v>25</v>
      </c>
      <c r="D87" s="4" t="s">
        <v>26</v>
      </c>
      <c r="E87" s="4" t="s">
        <v>13</v>
      </c>
      <c r="F87" s="4" t="s">
        <v>14</v>
      </c>
      <c r="G87" s="4" t="s">
        <v>27</v>
      </c>
      <c r="H87" s="4" t="s">
        <v>28</v>
      </c>
      <c r="I87" s="4" t="s">
        <v>15</v>
      </c>
      <c r="J87" s="4" t="s">
        <v>16</v>
      </c>
      <c r="K87" s="4" t="s">
        <v>29</v>
      </c>
      <c r="L87" s="4" t="s">
        <v>30</v>
      </c>
      <c r="M87" s="4" t="s">
        <v>17</v>
      </c>
      <c r="N87" s="4" t="s">
        <v>18</v>
      </c>
      <c r="O87" s="4" t="s">
        <v>31</v>
      </c>
      <c r="P87" s="4" t="s">
        <v>32</v>
      </c>
      <c r="Q87" s="4" t="s">
        <v>19</v>
      </c>
      <c r="R87" s="4" t="s">
        <v>20</v>
      </c>
      <c r="S87" s="4" t="s">
        <v>33</v>
      </c>
      <c r="T87" s="4" t="s">
        <v>46</v>
      </c>
      <c r="U87" s="4" t="s">
        <v>47</v>
      </c>
      <c r="V87" s="4" t="s">
        <v>48</v>
      </c>
      <c r="W87" s="4" t="s">
        <v>49</v>
      </c>
      <c r="X87" s="4" t="s">
        <v>50</v>
      </c>
      <c r="Y87" s="4" t="s">
        <v>51</v>
      </c>
      <c r="Z87" s="4" t="s">
        <v>52</v>
      </c>
      <c r="AA87" s="4" t="s">
        <v>53</v>
      </c>
    </row>
    <row r="88" spans="1:27" x14ac:dyDescent="0.25">
      <c r="A88" t="s">
        <v>2</v>
      </c>
      <c r="C88" s="1">
        <f>SUM($C89:C89)</f>
        <v>348560</v>
      </c>
      <c r="D88" s="1">
        <f>SUM($C89:D89)</f>
        <v>697120</v>
      </c>
      <c r="E88" s="1">
        <f>SUM($C89:E89)</f>
        <v>1045680</v>
      </c>
      <c r="F88" s="1">
        <f>SUM($C89:F89)</f>
        <v>1394240</v>
      </c>
      <c r="G88" s="1">
        <f>SUM($C89:G89)</f>
        <v>1742800</v>
      </c>
      <c r="H88" s="1">
        <f>SUM($C89:H89)</f>
        <v>2091360</v>
      </c>
      <c r="I88" s="1">
        <f>SUM($C89:I89)</f>
        <v>2491487.77</v>
      </c>
      <c r="J88" s="1">
        <f>SUM($C89:J89)</f>
        <v>2972648.33</v>
      </c>
      <c r="K88" s="1">
        <f>SUM($C89:K89)</f>
        <v>3626319.01</v>
      </c>
      <c r="L88" s="1">
        <f>SUM($C89:L89)</f>
        <v>4603103.0299999993</v>
      </c>
      <c r="M88" s="1">
        <f>SUM($C89:M89)</f>
        <v>6109151.6199999992</v>
      </c>
      <c r="N88" s="1">
        <f>SUM($C89:N89)</f>
        <v>8366087.6899999995</v>
      </c>
      <c r="O88" s="1">
        <f>SUM($C89:O89)</f>
        <v>11530152.41</v>
      </c>
      <c r="P88" s="1">
        <f>SUM($C89:P89)</f>
        <v>15595721.439999999</v>
      </c>
      <c r="Q88" s="1">
        <f>SUM($C89:Q89)</f>
        <v>20335408.759999998</v>
      </c>
      <c r="R88" s="1">
        <f>SUM($C89:R89)</f>
        <v>25325951.279999997</v>
      </c>
      <c r="S88" s="1">
        <f>SUM($C89:S89)</f>
        <v>30065638.599999998</v>
      </c>
      <c r="T88" s="1">
        <f>SUM($C89:T89)</f>
        <v>34131207.629999995</v>
      </c>
      <c r="U88" s="1">
        <f>SUM($C89:U89)</f>
        <v>37295272.349999994</v>
      </c>
      <c r="V88" s="1">
        <f>SUM($C89:V89)</f>
        <v>39552208.419999994</v>
      </c>
      <c r="W88" s="1">
        <f>SUM($C89:W89)</f>
        <v>41058257.009999998</v>
      </c>
      <c r="X88" s="1">
        <f>SUM($C89:X89)</f>
        <v>42035041.030000001</v>
      </c>
      <c r="Y88" s="1">
        <f>SUM($C89:Y89)</f>
        <v>42688711.710000001</v>
      </c>
      <c r="Z88" s="1">
        <f>SUM($C89:Z89)</f>
        <v>43169872.270000003</v>
      </c>
      <c r="AA88" s="1">
        <f>SUM($C89:AA89)</f>
        <v>43570000.040000007</v>
      </c>
    </row>
    <row r="89" spans="1:27" x14ac:dyDescent="0.25">
      <c r="A89" t="s">
        <v>6</v>
      </c>
      <c r="B89" s="15">
        <f>B33+B60</f>
        <v>43570000</v>
      </c>
      <c r="C89" s="6">
        <f t="shared" ref="C89:AA89" si="1">SUM(C60,C33,C5)</f>
        <v>348560</v>
      </c>
      <c r="D89" s="6">
        <f t="shared" si="1"/>
        <v>348560</v>
      </c>
      <c r="E89" s="6">
        <f t="shared" si="1"/>
        <v>348560</v>
      </c>
      <c r="F89" s="6">
        <f t="shared" si="1"/>
        <v>348560</v>
      </c>
      <c r="G89" s="6">
        <f t="shared" si="1"/>
        <v>348560</v>
      </c>
      <c r="H89" s="6">
        <f t="shared" si="1"/>
        <v>348560</v>
      </c>
      <c r="I89" s="6">
        <f t="shared" si="1"/>
        <v>400127.77</v>
      </c>
      <c r="J89" s="6">
        <f t="shared" si="1"/>
        <v>481160.56</v>
      </c>
      <c r="K89" s="6">
        <f t="shared" si="1"/>
        <v>653670.67999999993</v>
      </c>
      <c r="L89" s="6">
        <f t="shared" si="1"/>
        <v>976784.02</v>
      </c>
      <c r="M89" s="6">
        <f t="shared" si="1"/>
        <v>1506048.59</v>
      </c>
      <c r="N89" s="6">
        <f t="shared" si="1"/>
        <v>2256936.0700000003</v>
      </c>
      <c r="O89" s="6">
        <f t="shared" si="1"/>
        <v>3164064.72</v>
      </c>
      <c r="P89" s="6">
        <f t="shared" si="1"/>
        <v>4065569.03</v>
      </c>
      <c r="Q89" s="6">
        <f t="shared" si="1"/>
        <v>4739687.32</v>
      </c>
      <c r="R89" s="6">
        <f t="shared" si="1"/>
        <v>4990542.5199999996</v>
      </c>
      <c r="S89" s="6">
        <f t="shared" si="1"/>
        <v>4739687.32</v>
      </c>
      <c r="T89" s="6">
        <f t="shared" si="1"/>
        <v>4065569.03</v>
      </c>
      <c r="U89" s="6">
        <f t="shared" si="1"/>
        <v>3164064.72</v>
      </c>
      <c r="V89" s="6">
        <f t="shared" si="1"/>
        <v>2256936.0700000003</v>
      </c>
      <c r="W89" s="6">
        <f t="shared" si="1"/>
        <v>1506048.59</v>
      </c>
      <c r="X89" s="6">
        <f t="shared" si="1"/>
        <v>976784.02</v>
      </c>
      <c r="Y89" s="6">
        <f t="shared" si="1"/>
        <v>653670.67999999993</v>
      </c>
      <c r="Z89" s="6">
        <f t="shared" si="1"/>
        <v>481160.56</v>
      </c>
      <c r="AA89" s="6">
        <f t="shared" si="1"/>
        <v>400127.77</v>
      </c>
    </row>
    <row r="90" spans="1:27" x14ac:dyDescent="0.25">
      <c r="A90" t="s">
        <v>3</v>
      </c>
      <c r="C90" s="9">
        <f>SUM($C91:C91)</f>
        <v>0</v>
      </c>
      <c r="D90" s="9">
        <f>SUM($C91:D91)</f>
        <v>0</v>
      </c>
      <c r="E90" s="9">
        <f>SUM($C91:E91)</f>
        <v>0</v>
      </c>
      <c r="F90" s="9">
        <f>SUM($C91:F91)</f>
        <v>0</v>
      </c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 spans="1:27" ht="30" x14ac:dyDescent="0.25">
      <c r="A91" s="8" t="s">
        <v>5</v>
      </c>
      <c r="B91" s="8"/>
      <c r="C91" s="6">
        <f>SUM(C62,C35,C7)</f>
        <v>0</v>
      </c>
      <c r="D91" s="6">
        <f t="shared" ref="D91:AA91" si="2">SUM(D62,D35,D7)</f>
        <v>0</v>
      </c>
      <c r="E91" s="6">
        <f t="shared" si="2"/>
        <v>0</v>
      </c>
      <c r="F91" s="6">
        <f t="shared" si="2"/>
        <v>0</v>
      </c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</sheetData>
  <sheetProtection algorithmName="SHA-512" hashValue="W1B4Q88EEN7ta/Gs9b6dRVkG+sQFzeLt7IPri5ZOcycSAkSxO5pNVtNXf15Z+5nZbjSAJRvxyY08OPQzM3hmgw==" saltValue="bCC5MnIuxf+2oIPJ3oQc7g==" spinCount="100000" sheet="1" objects="1" scenarios="1" selectLockedCells="1" selectUnlockedCells="1"/>
  <phoneticPr fontId="4" type="noConversion"/>
  <pageMargins left="0.7" right="0.7" top="0.75" bottom="0.75" header="0.3" footer="0.3"/>
  <pageSetup orientation="portrait" r:id="rId1"/>
  <ignoredErrors>
    <ignoredError sqref="D32:F32 H32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C54DA-7033-4660-8264-4533E1C80554}">
  <dimension ref="A1:H5"/>
  <sheetViews>
    <sheetView workbookViewId="0">
      <selection activeCell="G6" sqref="G6"/>
    </sheetView>
  </sheetViews>
  <sheetFormatPr defaultRowHeight="15" x14ac:dyDescent="0.25"/>
  <cols>
    <col min="1" max="1" width="13.5703125" bestFit="1" customWidth="1"/>
    <col min="2" max="2" width="18" customWidth="1"/>
    <col min="4" max="4" width="13.5703125" bestFit="1" customWidth="1"/>
    <col min="5" max="5" width="17.42578125" customWidth="1"/>
    <col min="7" max="7" width="13.5703125" bestFit="1" customWidth="1"/>
    <col min="8" max="8" width="26" customWidth="1"/>
  </cols>
  <sheetData>
    <row r="1" spans="1:8" x14ac:dyDescent="0.25">
      <c r="A1" s="22" t="s">
        <v>36</v>
      </c>
      <c r="B1" s="22"/>
      <c r="D1" s="22" t="s">
        <v>39</v>
      </c>
      <c r="E1" s="22"/>
      <c r="G1" s="22" t="s">
        <v>40</v>
      </c>
      <c r="H1" s="22"/>
    </row>
    <row r="2" spans="1:8" x14ac:dyDescent="0.25">
      <c r="A2" s="17" t="s">
        <v>37</v>
      </c>
      <c r="B2" s="17" t="s">
        <v>38</v>
      </c>
      <c r="D2" s="17" t="s">
        <v>37</v>
      </c>
      <c r="E2" s="17" t="s">
        <v>38</v>
      </c>
      <c r="G2" s="17" t="s">
        <v>37</v>
      </c>
      <c r="H2" s="17" t="s">
        <v>38</v>
      </c>
    </row>
    <row r="3" spans="1:8" x14ac:dyDescent="0.25">
      <c r="A3" t="s">
        <v>41</v>
      </c>
      <c r="D3" t="s">
        <v>41</v>
      </c>
      <c r="G3" t="s">
        <v>41</v>
      </c>
    </row>
    <row r="4" spans="1:8" x14ac:dyDescent="0.25">
      <c r="A4" t="s">
        <v>42</v>
      </c>
      <c r="D4" t="s">
        <v>42</v>
      </c>
      <c r="G4" t="s">
        <v>42</v>
      </c>
    </row>
    <row r="5" spans="1:8" x14ac:dyDescent="0.25">
      <c r="A5" t="s">
        <v>43</v>
      </c>
      <c r="D5" t="s">
        <v>43</v>
      </c>
      <c r="G5" t="s">
        <v>43</v>
      </c>
    </row>
  </sheetData>
  <mergeCells count="3">
    <mergeCell ref="A1:B1"/>
    <mergeCell ref="D1:E1"/>
    <mergeCell ref="G1:H1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0609c9-4cf1-46b8-9017-1ebbaef9a8ea" xsi:nil="true"/>
    <lcf76f155ced4ddcb4097134ff3c332f xmlns="ff226e73-1745-4ad8-bf58-36202a7f5f4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32ACC3A212034BA6982C6D1D0D64AF" ma:contentTypeVersion="12" ma:contentTypeDescription="Create a new document." ma:contentTypeScope="" ma:versionID="9f1f9a35615a78661570a2fadf0bce11">
  <xsd:schema xmlns:xsd="http://www.w3.org/2001/XMLSchema" xmlns:xs="http://www.w3.org/2001/XMLSchema" xmlns:p="http://schemas.microsoft.com/office/2006/metadata/properties" xmlns:ns2="ff226e73-1745-4ad8-bf58-36202a7f5f4a" xmlns:ns3="880609c9-4cf1-46b8-9017-1ebbaef9a8ea" targetNamespace="http://schemas.microsoft.com/office/2006/metadata/properties" ma:root="true" ma:fieldsID="de72571cc4a6dbd2715ccef253ee576e" ns2:_="" ns3:_="">
    <xsd:import namespace="ff226e73-1745-4ad8-bf58-36202a7f5f4a"/>
    <xsd:import namespace="880609c9-4cf1-46b8-9017-1ebbaef9a8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226e73-1745-4ad8-bf58-36202a7f5f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e68f88e-352d-4476-ac8c-7af8125853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609c9-4cf1-46b8-9017-1ebbaef9a8e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9c167d3-74b1-49df-9606-d1630efd5c5c}" ma:internalName="TaxCatchAll" ma:showField="CatchAllData" ma:web="880609c9-4cf1-46b8-9017-1ebbaef9a8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AC63EB-0F47-48EF-81BD-7B132E255AFD}">
  <ds:schemaRefs>
    <ds:schemaRef ds:uri="http://purl.org/dc/elements/1.1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ff226e73-1745-4ad8-bf58-36202a7f5f4a"/>
    <ds:schemaRef ds:uri="http://purl.org/dc/terms/"/>
    <ds:schemaRef ds:uri="http://schemas.microsoft.com/office/infopath/2007/PartnerControls"/>
    <ds:schemaRef ds:uri="880609c9-4cf1-46b8-9017-1ebbaef9a8ea"/>
  </ds:schemaRefs>
</ds:datastoreItem>
</file>

<file path=customXml/itemProps2.xml><?xml version="1.0" encoding="utf-8"?>
<ds:datastoreItem xmlns:ds="http://schemas.openxmlformats.org/officeDocument/2006/customXml" ds:itemID="{B7C1F7F3-B52C-4BAF-9ECE-3EBF0CE906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7FF784-7D24-4A14-9F94-B9E8DFF0DB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226e73-1745-4ad8-bf58-36202a7f5f4a"/>
    <ds:schemaRef ds:uri="880609c9-4cf1-46b8-9017-1ebbaef9a8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Financial Proj</vt:lpstr>
      <vt:lpstr>Allocations</vt:lpstr>
    </vt:vector>
  </TitlesOfParts>
  <Company>Housing and Urban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CDBG-DR Program Grantee Projections of Expenditures and Outcomes Template</dc:title>
  <dc:creator>HUD</dc:creator>
  <cp:lastModifiedBy>Mitch Timmerman (MEDC)</cp:lastModifiedBy>
  <cp:lastPrinted>2012-05-23T16:06:28Z</cp:lastPrinted>
  <dcterms:created xsi:type="dcterms:W3CDTF">2012-04-19T15:15:44Z</dcterms:created>
  <dcterms:modified xsi:type="dcterms:W3CDTF">2026-10-14T19:05:52Z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0x010100D832ACC3A212034BA6982C6D1D0D64AF</vt:lpwstr>
  </property>
  <property fmtid="{D5CDD505-2E9C-101B-9397-08002B2CF9AE}" pid="4" name="_dlc_DocIdItemGuid">
    <vt:lpwstr>162c5a86-66ab-4621-bc07-f6ebb66994bd</vt:lpwstr>
  </property>
  <property fmtid="{D5CDD505-2E9C-101B-9397-08002B2CF9AE}" pid="5" name="_dlc_DocId">
    <vt:lpwstr>HUDHUDDRT-5-4157</vt:lpwstr>
  </property>
  <property fmtid="{D5CDD505-2E9C-101B-9397-08002B2CF9AE}" pid="6" name="_dlc_DocIdUrl">
    <vt:lpwstr>http://hudsharepoint.hud.gov/sites/HUD_DRT/_layouts/DocIdRedir.aspx?ID=HUDHUDDRT-5-4157, HUDHUDDRT-5-4157</vt:lpwstr>
  </property>
  <property fmtid="{D5CDD505-2E9C-101B-9397-08002B2CF9AE}" pid="7" name="MediaServiceImageTags">
    <vt:lpwstr/>
  </property>
</Properties>
</file>